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090" activeTab="0"/>
  </bookViews>
  <sheets>
    <sheet name="Arkusz1" sheetId="1" r:id="rId1"/>
    <sheet name="Arkusz2" sheetId="2" r:id="rId2"/>
  </sheets>
  <definedNames>
    <definedName name="_xlnm.Print_Area" localSheetId="0">'Arkusz1'!$A$1:$M$30</definedName>
  </definedNames>
  <calcPr fullCalcOnLoad="1"/>
</workbook>
</file>

<file path=xl/sharedStrings.xml><?xml version="1.0" encoding="utf-8"?>
<sst xmlns="http://schemas.openxmlformats.org/spreadsheetml/2006/main" count="67" uniqueCount="53">
  <si>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</si>
  <si>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</si>
  <si>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</si>
  <si>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</si>
  <si>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</si>
  <si>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</si>
  <si>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</si>
  <si>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</si>
  <si>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</si>
  <si>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</si>
  <si>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</si>
  <si>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</si>
  <si>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</si>
  <si>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</si>
  <si>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</si>
  <si>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</si>
  <si>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</si>
  <si>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Ceny  jednostkowe mogą być podane z dokładnością do czterech miejsc po przecinku, wartość netto i brutto należy podać z dokładnością do dwóch miejsc po przecinku.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</si>
  <si>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</si>
  <si>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</si>
  <si>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</si>
  <si>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</si>
  <si>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Stawka opłaty przejściowej – zł/kW/miesiąc </t>
  </si>
  <si>
    <t>kW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</si>
  <si>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</si>
  <si>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</si>
  <si>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</si>
  <si>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</si>
  <si>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</si>
  <si>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</si>
  <si>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</si>
  <si>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</si>
  <si>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 xml:space="preserve">Grupa taryfowa C11 – </t>
  </si>
  <si>
    <t>Czas trwania umowy</t>
  </si>
  <si>
    <t>załącznik 1 do SIWZ</t>
  </si>
  <si>
    <t>Kaplica cmentarna Gwieździn</t>
  </si>
  <si>
    <t>PL0037820018538253</t>
  </si>
  <si>
    <t>GWIEŹDZIN</t>
  </si>
  <si>
    <t>C11</t>
  </si>
  <si>
    <t>Kaplica cmentarna Rzeczenica</t>
  </si>
  <si>
    <t>PL0037820018190770</t>
  </si>
  <si>
    <t>RZECZENICA</t>
  </si>
  <si>
    <t>Kaplica cmentarna Brzezie</t>
  </si>
  <si>
    <t>PL0037820018578063</t>
  </si>
  <si>
    <t>BRZEZIE</t>
  </si>
  <si>
    <t>Przepompownia Międzybórz</t>
  </si>
  <si>
    <t>PL0037820028546734</t>
  </si>
  <si>
    <t>MIĘDZYBÓRZ</t>
  </si>
  <si>
    <t>Kaplica cmentarna Pieniężnica</t>
  </si>
  <si>
    <t>PL003780123511552</t>
  </si>
  <si>
    <t>PIENIĘŻNICA</t>
  </si>
  <si>
    <t>KAPLICA</t>
  </si>
  <si>
    <t>ZAŁĄCZNIK nr  3a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</si>
</sst>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>
        <color indexed="63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4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6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" fontId="48" fillId="0" borderId="17" xfId="0" applyNumberFormat="1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vertical="center" wrapText="1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8" fillId="0" borderId="0" xfId="0" applyNumberFormat="1" applyFont="1" applyBorder="1" applyAlignment="1">
      <alignment vertical="center" wrapText="1"/>
    </xf>
    <xf numFmtId="0" fontId="0" fillId="33" borderId="18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3" fontId="0" fillId="0" borderId="18" xfId="0" applyNumberFormat="1" applyBorder="1" applyAlignment="1">
      <alignment/>
    </xf>
    <xf numFmtId="0" fontId="40" fillId="33" borderId="18" xfId="0" applyFont="1" applyFill="1" applyBorder="1" applyAlignment="1">
      <alignment horizontal="right"/>
    </xf>
    <xf numFmtId="0" fontId="40" fillId="0" borderId="18" xfId="0" applyFont="1" applyBorder="1" applyAlignment="1">
      <alignment/>
    </xf>
    <xf numFmtId="0" fontId="40" fillId="33" borderId="18" xfId="0" applyFont="1" applyFill="1" applyBorder="1" applyAlignment="1">
      <alignment/>
    </xf>
    <xf numFmtId="3" fontId="0" fillId="0" borderId="0" xfId="0" applyNumberFormat="1" applyAlignment="1">
      <alignment/>
    </xf>
    <xf numFmtId="3" fontId="47" fillId="0" borderId="13" xfId="0" applyNumberFormat="1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9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47" fillId="0" borderId="19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4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90" zoomScalePageLayoutView="0" workbookViewId="0" topLeftCell="A22">
      <selection activeCell="D10" sqref="D10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4.421875" style="0" customWidth="1"/>
    <col min="5" max="5" width="15.7109375" style="0" customWidth="1"/>
    <col min="6" max="6" width="13.140625" style="0" customWidth="1"/>
    <col min="7" max="7" width="12.57421875" style="0" customWidth="1"/>
    <col min="8" max="8" width="11.8515625" style="0" customWidth="1"/>
    <col min="9" max="9" width="12.140625" style="0" customWidth="1"/>
    <col min="12" max="12" width="14.140625" style="0" customWidth="1"/>
    <col min="13" max="13" width="4.57421875" style="0" customWidth="1"/>
  </cols>
  <sheetData>
    <row r="1" ht="15">
      <c r="B1" s="19" t="s">
        <v>52</v>
      </c>
    </row>
    <row r="2" ht="15">
      <c r="B2" s="19" t="s">
        <v>0</v>
      </c>
    </row>
    <row r="3" ht="15">
      <c r="B3" s="2" t="s">
        <v>32</v>
      </c>
    </row>
    <row r="4" ht="15.75" thickBot="1">
      <c r="B4" s="2"/>
    </row>
    <row r="5" spans="1:10" ht="15" customHeight="1">
      <c r="A5" s="86"/>
      <c r="B5" s="80" t="s">
        <v>1</v>
      </c>
      <c r="C5" s="81"/>
      <c r="D5" s="80" t="s">
        <v>26</v>
      </c>
      <c r="E5" s="89"/>
      <c r="F5" s="81"/>
      <c r="G5" s="77" t="s">
        <v>27</v>
      </c>
      <c r="H5" s="77" t="s">
        <v>2</v>
      </c>
      <c r="I5" s="77" t="s">
        <v>3</v>
      </c>
      <c r="J5" s="77" t="s">
        <v>4</v>
      </c>
    </row>
    <row r="6" spans="1:10" ht="18" customHeight="1">
      <c r="A6" s="86"/>
      <c r="B6" s="82"/>
      <c r="C6" s="83"/>
      <c r="D6" s="82"/>
      <c r="E6" s="90"/>
      <c r="F6" s="83"/>
      <c r="G6" s="87"/>
      <c r="H6" s="78"/>
      <c r="I6" s="78"/>
      <c r="J6" s="78"/>
    </row>
    <row r="7" spans="1:10" ht="7.5" customHeight="1" thickBot="1">
      <c r="A7" s="86"/>
      <c r="B7" s="84"/>
      <c r="C7" s="85"/>
      <c r="D7" s="84"/>
      <c r="E7" s="91"/>
      <c r="F7" s="85"/>
      <c r="G7" s="88"/>
      <c r="H7" s="79"/>
      <c r="I7" s="79"/>
      <c r="J7" s="79"/>
    </row>
    <row r="8" spans="2:10" ht="15">
      <c r="B8" s="4"/>
      <c r="C8" s="55" t="s">
        <v>6</v>
      </c>
      <c r="D8" s="61">
        <f>11396*2</f>
        <v>22792</v>
      </c>
      <c r="E8" s="62"/>
      <c r="F8" s="57" t="s">
        <v>7</v>
      </c>
      <c r="G8" s="59">
        <v>0</v>
      </c>
      <c r="H8" s="51">
        <f>ROUND(G8*D8,2)</f>
        <v>0</v>
      </c>
      <c r="I8" s="51">
        <f>ROUND(H8*1.23,2)</f>
        <v>0</v>
      </c>
      <c r="J8" s="70"/>
    </row>
    <row r="9" spans="2:10" ht="35.25" customHeight="1" thickBot="1">
      <c r="B9" s="5" t="s">
        <v>5</v>
      </c>
      <c r="C9" s="56"/>
      <c r="D9" s="63"/>
      <c r="E9" s="64"/>
      <c r="F9" s="58"/>
      <c r="G9" s="60"/>
      <c r="H9" s="52"/>
      <c r="I9" s="52"/>
      <c r="J9" s="71"/>
    </row>
    <row r="10" spans="2:10" ht="15.75" thickBot="1">
      <c r="B10" s="72" t="s">
        <v>8</v>
      </c>
      <c r="C10" s="73"/>
      <c r="D10" s="34">
        <f>C21</f>
        <v>7</v>
      </c>
      <c r="E10" s="29" t="s">
        <v>29</v>
      </c>
      <c r="F10" s="9" t="str">
        <f>CONCATENATE("za ",$C$23," m-cy")</f>
        <v>za 24 m-cy</v>
      </c>
      <c r="G10" s="25">
        <v>0</v>
      </c>
      <c r="H10" s="25">
        <f>ROUND(G10*C23*C21,2)</f>
        <v>0</v>
      </c>
      <c r="I10" s="25">
        <f>ROUND(H10*1.23,2)</f>
        <v>0</v>
      </c>
      <c r="J10" s="10"/>
    </row>
    <row r="11" spans="2:10" ht="24.75" thickBot="1">
      <c r="B11" s="5" t="s">
        <v>9</v>
      </c>
      <c r="C11" s="5" t="s">
        <v>10</v>
      </c>
      <c r="D11" s="65">
        <f>D8</f>
        <v>22792</v>
      </c>
      <c r="E11" s="66"/>
      <c r="F11" s="11" t="s">
        <v>7</v>
      </c>
      <c r="G11" s="3"/>
      <c r="H11" s="20">
        <f>H10+H8</f>
        <v>0</v>
      </c>
      <c r="I11" s="20">
        <f>I10+I8</f>
        <v>0</v>
      </c>
      <c r="J11" s="12"/>
    </row>
    <row r="12" spans="2:10" ht="15.75" thickBot="1">
      <c r="B12" s="74"/>
      <c r="C12" s="75"/>
      <c r="D12" s="75"/>
      <c r="E12" s="75"/>
      <c r="F12" s="75"/>
      <c r="G12" s="75"/>
      <c r="H12" s="75"/>
      <c r="I12" s="76"/>
      <c r="J12" s="12"/>
    </row>
    <row r="13" spans="2:10" ht="15.75" thickBot="1">
      <c r="B13" s="67" t="s">
        <v>11</v>
      </c>
      <c r="C13" s="68"/>
      <c r="D13" s="68"/>
      <c r="E13" s="68"/>
      <c r="F13" s="68"/>
      <c r="G13" s="68"/>
      <c r="H13" s="68"/>
      <c r="I13" s="69"/>
      <c r="J13" s="13"/>
    </row>
    <row r="14" spans="2:12" ht="30" customHeight="1" thickBot="1">
      <c r="B14" s="53" t="s">
        <v>12</v>
      </c>
      <c r="C14" s="54"/>
      <c r="D14" s="49">
        <f>D8</f>
        <v>22792</v>
      </c>
      <c r="E14" s="50"/>
      <c r="F14" s="6" t="s">
        <v>7</v>
      </c>
      <c r="G14" s="22">
        <v>0</v>
      </c>
      <c r="H14" s="23">
        <f>ROUND(G14*D14,2)</f>
        <v>0</v>
      </c>
      <c r="I14" s="28">
        <f>ROUND(H14*1.23,2)</f>
        <v>0</v>
      </c>
      <c r="J14" s="7"/>
      <c r="L14" s="37"/>
    </row>
    <row r="15" spans="2:12" ht="24" customHeight="1" thickBot="1">
      <c r="B15" s="53" t="s">
        <v>13</v>
      </c>
      <c r="C15" s="54"/>
      <c r="D15" s="49">
        <f>D8</f>
        <v>22792</v>
      </c>
      <c r="E15" s="50"/>
      <c r="F15" s="14" t="s">
        <v>7</v>
      </c>
      <c r="G15" s="24">
        <v>0</v>
      </c>
      <c r="H15" s="25">
        <f>ROUND(G15*D15,2)</f>
        <v>0</v>
      </c>
      <c r="I15" s="28">
        <f>ROUND(H15*1.23,2)</f>
        <v>0</v>
      </c>
      <c r="J15" s="10"/>
      <c r="L15" s="37"/>
    </row>
    <row r="16" spans="2:12" ht="27" customHeight="1" thickBot="1">
      <c r="B16" s="53" t="s">
        <v>22</v>
      </c>
      <c r="C16" s="54"/>
      <c r="D16" s="34">
        <f>C21</f>
        <v>7</v>
      </c>
      <c r="E16" s="29" t="s">
        <v>29</v>
      </c>
      <c r="F16" s="8" t="str">
        <f>CONCATENATE("za ",$C$23," m-cy")</f>
        <v>za 24 m-cy</v>
      </c>
      <c r="G16" s="27">
        <v>0</v>
      </c>
      <c r="H16" s="26">
        <f>ROUND(G16*C22*C23,2)</f>
        <v>0</v>
      </c>
      <c r="I16" s="28">
        <f>ROUND(H16*1.23,2)</f>
        <v>0</v>
      </c>
      <c r="J16" s="12"/>
      <c r="L16" s="37"/>
    </row>
    <row r="17" spans="2:10" ht="24.75" customHeight="1" thickBot="1">
      <c r="B17" s="53" t="s">
        <v>25</v>
      </c>
      <c r="C17" s="54"/>
      <c r="D17" s="34">
        <f>C21</f>
        <v>7</v>
      </c>
      <c r="E17" s="29" t="s">
        <v>29</v>
      </c>
      <c r="F17" s="8" t="str">
        <f>CONCATENATE("za ",$C$23," m-cy")</f>
        <v>za 24 m-cy</v>
      </c>
      <c r="G17" s="27">
        <v>0</v>
      </c>
      <c r="H17" s="26">
        <f>ROUND(G17*C22*C23,2)</f>
        <v>0</v>
      </c>
      <c r="I17" s="28">
        <f>ROUND(H17*1.23,2)</f>
        <v>0</v>
      </c>
      <c r="J17" s="12"/>
    </row>
    <row r="18" spans="2:10" ht="27" customHeight="1" thickBot="1">
      <c r="B18" s="53" t="s">
        <v>14</v>
      </c>
      <c r="C18" s="54"/>
      <c r="D18" s="34">
        <f>C21</f>
        <v>7</v>
      </c>
      <c r="E18" s="29" t="s">
        <v>29</v>
      </c>
      <c r="F18" s="8" t="str">
        <f>CONCATENATE("za ",$C$23," m-cy")</f>
        <v>za 24 m-cy</v>
      </c>
      <c r="G18" s="27">
        <v>0</v>
      </c>
      <c r="H18" s="26">
        <f>ROUND(G18*C23*C21,2)</f>
        <v>0</v>
      </c>
      <c r="I18" s="28">
        <f>ROUND(H18*1.23,2)</f>
        <v>0</v>
      </c>
      <c r="J18" s="12"/>
    </row>
    <row r="19" spans="2:10" ht="15.75" thickBot="1">
      <c r="B19" s="67" t="s">
        <v>15</v>
      </c>
      <c r="C19" s="68"/>
      <c r="D19" s="68"/>
      <c r="E19" s="68"/>
      <c r="F19" s="68"/>
      <c r="G19" s="69"/>
      <c r="H19" s="20">
        <f>SUM(H14:H18)</f>
        <v>0</v>
      </c>
      <c r="I19" s="20">
        <f>SUM(I14:I18)</f>
        <v>0</v>
      </c>
      <c r="J19" s="12"/>
    </row>
    <row r="20" spans="2:10" ht="24" customHeight="1" thickBot="1">
      <c r="B20" s="67" t="s">
        <v>16</v>
      </c>
      <c r="C20" s="68"/>
      <c r="D20" s="68"/>
      <c r="E20" s="68"/>
      <c r="F20" s="68"/>
      <c r="G20" s="69"/>
      <c r="H20" s="20">
        <f>H19+H11</f>
        <v>0</v>
      </c>
      <c r="I20" s="20">
        <f>I19+I11</f>
        <v>0</v>
      </c>
      <c r="J20" s="12"/>
    </row>
    <row r="21" spans="2:10" ht="17.25" customHeight="1">
      <c r="B21" s="35" t="s">
        <v>30</v>
      </c>
      <c r="C21" s="40">
        <v>7</v>
      </c>
      <c r="E21" s="33" t="s">
        <v>28</v>
      </c>
      <c r="F21" s="30"/>
      <c r="G21" s="30"/>
      <c r="H21" s="31"/>
      <c r="I21" s="31"/>
      <c r="J21" s="32"/>
    </row>
    <row r="22" spans="2:5" ht="15">
      <c r="B22" s="21" t="s">
        <v>31</v>
      </c>
      <c r="C22">
        <v>68.5</v>
      </c>
      <c r="E22" t="s">
        <v>23</v>
      </c>
    </row>
    <row r="23" spans="2:5" ht="15">
      <c r="B23" s="21" t="s">
        <v>33</v>
      </c>
      <c r="C23">
        <v>24</v>
      </c>
      <c r="E23" t="s">
        <v>24</v>
      </c>
    </row>
    <row r="25" ht="15">
      <c r="B25" s="16" t="s">
        <v>21</v>
      </c>
    </row>
    <row r="26" ht="15">
      <c r="B26" s="15" t="s">
        <v>17</v>
      </c>
    </row>
    <row r="27" spans="2:8" ht="15">
      <c r="B27" s="16"/>
      <c r="E27" s="39"/>
      <c r="F27" s="37"/>
      <c r="G27" s="37"/>
      <c r="H27" s="37"/>
    </row>
    <row r="28" spans="2:8" ht="15">
      <c r="B28" s="16"/>
      <c r="E28" s="38"/>
      <c r="F28" s="37"/>
      <c r="G28" s="37"/>
      <c r="H28" s="37"/>
    </row>
    <row r="29" ht="15">
      <c r="B29" s="2"/>
    </row>
    <row r="30" ht="15">
      <c r="B30" s="1"/>
    </row>
    <row r="31" ht="15">
      <c r="B31" s="17"/>
    </row>
    <row r="32" ht="15">
      <c r="B32" s="18" t="s">
        <v>18</v>
      </c>
    </row>
    <row r="33" ht="15">
      <c r="B33" s="18" t="s">
        <v>19</v>
      </c>
    </row>
    <row r="34" ht="15">
      <c r="B34" s="18" t="s">
        <v>20</v>
      </c>
    </row>
  </sheetData>
  <sheetProtection/>
  <mergeCells count="27">
    <mergeCell ref="I5:I7"/>
    <mergeCell ref="J5:J7"/>
    <mergeCell ref="B5:C7"/>
    <mergeCell ref="A5:A7"/>
    <mergeCell ref="G5:G7"/>
    <mergeCell ref="H5:H7"/>
    <mergeCell ref="D5:F7"/>
    <mergeCell ref="B16:C16"/>
    <mergeCell ref="B17:C17"/>
    <mergeCell ref="B18:C18"/>
    <mergeCell ref="B19:G19"/>
    <mergeCell ref="B20:G20"/>
    <mergeCell ref="J8:J9"/>
    <mergeCell ref="B10:C10"/>
    <mergeCell ref="B12:I12"/>
    <mergeCell ref="B13:I13"/>
    <mergeCell ref="B14:C14"/>
    <mergeCell ref="D15:E15"/>
    <mergeCell ref="H8:H9"/>
    <mergeCell ref="I8:I9"/>
    <mergeCell ref="B15:C15"/>
    <mergeCell ref="C8:C9"/>
    <mergeCell ref="F8:F9"/>
    <mergeCell ref="G8:G9"/>
    <mergeCell ref="D8:E9"/>
    <mergeCell ref="D11:E11"/>
    <mergeCell ref="D14:E14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L22"/>
  <sheetViews>
    <sheetView zoomScalePageLayoutView="0" workbookViewId="0" topLeftCell="A7">
      <selection activeCell="L22" sqref="L22"/>
    </sheetView>
  </sheetViews>
  <sheetFormatPr defaultColWidth="9.140625" defaultRowHeight="15"/>
  <cols>
    <col min="4" max="4" width="22.8515625" style="0" customWidth="1"/>
  </cols>
  <sheetData>
    <row r="3" ht="16.5" thickBot="1">
      <c r="D3" s="36">
        <v>12683.27</v>
      </c>
    </row>
    <row r="4" ht="16.5" thickBot="1">
      <c r="D4" s="36">
        <v>2804.5</v>
      </c>
    </row>
    <row r="5" ht="16.5" thickBot="1">
      <c r="D5" s="36">
        <v>5215.74</v>
      </c>
    </row>
    <row r="6" ht="16.5" thickBot="1">
      <c r="D6" s="36">
        <v>18541.02</v>
      </c>
    </row>
    <row r="7" ht="16.5" thickBot="1">
      <c r="D7" s="36">
        <v>299540.81</v>
      </c>
    </row>
    <row r="8" ht="16.5" thickBot="1">
      <c r="D8" s="36">
        <v>91882.77</v>
      </c>
    </row>
    <row r="9" ht="16.5" thickBot="1">
      <c r="D9" s="36">
        <v>12070.9</v>
      </c>
    </row>
    <row r="10" ht="16.5" thickBot="1">
      <c r="D10" s="36">
        <v>2518.16</v>
      </c>
    </row>
    <row r="11" ht="16.5" thickBot="1">
      <c r="D11" s="36">
        <v>10992.24</v>
      </c>
    </row>
    <row r="12" ht="16.5" thickBot="1">
      <c r="D12" s="36">
        <v>475013.11</v>
      </c>
    </row>
    <row r="16" ht="15">
      <c r="D16" t="s">
        <v>34</v>
      </c>
    </row>
    <row r="17" spans="4:12" ht="15">
      <c r="D17" s="41">
        <v>5</v>
      </c>
      <c r="E17" s="41" t="s">
        <v>35</v>
      </c>
      <c r="F17" s="42" t="s">
        <v>36</v>
      </c>
      <c r="G17" s="42" t="s">
        <v>37</v>
      </c>
      <c r="H17" s="42" t="s">
        <v>37</v>
      </c>
      <c r="I17" s="43" t="s">
        <v>38</v>
      </c>
      <c r="J17" s="44">
        <v>0</v>
      </c>
      <c r="K17" s="44">
        <v>0</v>
      </c>
      <c r="L17" s="43">
        <v>3.5</v>
      </c>
    </row>
    <row r="18" spans="4:12" ht="15">
      <c r="D18" s="41">
        <v>24</v>
      </c>
      <c r="E18" s="41" t="s">
        <v>39</v>
      </c>
      <c r="F18" s="42" t="s">
        <v>40</v>
      </c>
      <c r="G18" s="42" t="s">
        <v>41</v>
      </c>
      <c r="H18" s="42" t="s">
        <v>41</v>
      </c>
      <c r="I18" s="43" t="s">
        <v>38</v>
      </c>
      <c r="J18" s="44">
        <v>800</v>
      </c>
      <c r="K18" s="44">
        <v>0</v>
      </c>
      <c r="L18" s="43">
        <v>7</v>
      </c>
    </row>
    <row r="19" spans="4:12" ht="15">
      <c r="D19" s="41">
        <v>25</v>
      </c>
      <c r="E19" s="41" t="s">
        <v>42</v>
      </c>
      <c r="F19" s="42" t="s">
        <v>43</v>
      </c>
      <c r="G19" s="42" t="s">
        <v>44</v>
      </c>
      <c r="H19" s="42" t="s">
        <v>44</v>
      </c>
      <c r="I19" s="43" t="s">
        <v>38</v>
      </c>
      <c r="J19" s="44">
        <v>32</v>
      </c>
      <c r="K19" s="44">
        <v>0</v>
      </c>
      <c r="L19" s="43">
        <v>2</v>
      </c>
    </row>
    <row r="20" spans="4:12" ht="15">
      <c r="D20" s="41">
        <v>41</v>
      </c>
      <c r="E20" s="41" t="s">
        <v>45</v>
      </c>
      <c r="F20" s="42" t="s">
        <v>46</v>
      </c>
      <c r="G20" s="42" t="s">
        <v>47</v>
      </c>
      <c r="H20" s="42" t="s">
        <v>47</v>
      </c>
      <c r="I20" s="43" t="s">
        <v>38</v>
      </c>
      <c r="J20" s="44">
        <v>9960</v>
      </c>
      <c r="K20" s="44">
        <v>0</v>
      </c>
      <c r="L20" s="43">
        <v>40</v>
      </c>
    </row>
    <row r="21" spans="4:12" ht="15">
      <c r="D21" s="45">
        <v>43</v>
      </c>
      <c r="E21" s="45" t="s">
        <v>48</v>
      </c>
      <c r="F21" s="46" t="s">
        <v>49</v>
      </c>
      <c r="G21" s="46" t="s">
        <v>50</v>
      </c>
      <c r="H21" s="46" t="s">
        <v>51</v>
      </c>
      <c r="I21" s="47" t="s">
        <v>38</v>
      </c>
      <c r="J21" s="44">
        <v>0</v>
      </c>
      <c r="K21" s="44">
        <v>0</v>
      </c>
      <c r="L21" s="47">
        <v>4</v>
      </c>
    </row>
    <row r="22" spans="10:12" ht="15">
      <c r="J22" s="48">
        <f>SUM(J17:J21)</f>
        <v>10792</v>
      </c>
      <c r="K22" s="48">
        <f>SUM(K17:K21)</f>
        <v>0</v>
      </c>
      <c r="L22" s="48">
        <f>SUM(L17:L21)</f>
        <v>56.5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Lenovo</cp:lastModifiedBy>
  <cp:lastPrinted>2014-11-17T12:01:11Z</cp:lastPrinted>
  <dcterms:created xsi:type="dcterms:W3CDTF">2011-04-01T08:17:29Z</dcterms:created>
  <dcterms:modified xsi:type="dcterms:W3CDTF">2015-08-19T09:01:55Z</dcterms:modified>
  <cp:category/>
  <cp:version/>
  <cp:contentType/>
  <cp:contentStatus/>
</cp:coreProperties>
</file>