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NERGIA 2014-2015\Przetrag Energia 2015\"/>
    </mc:Choice>
  </mc:AlternateContent>
  <bookViews>
    <workbookView xWindow="0" yWindow="0" windowWidth="20460" windowHeight="609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Arkusz1!$B$5:$R$51</definedName>
  </definedNames>
  <calcPr calcId="152511"/>
</workbook>
</file>

<file path=xl/calcChain.xml><?xml version="1.0" encoding="utf-8"?>
<calcChain xmlns="http://schemas.openxmlformats.org/spreadsheetml/2006/main">
  <c r="L50" i="1" l="1"/>
  <c r="L49" i="1"/>
  <c r="L51" i="1" s="1"/>
  <c r="M34" i="1" l="1"/>
  <c r="M32" i="1"/>
  <c r="Q51" i="1" l="1"/>
  <c r="R51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3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6" i="1"/>
  <c r="P17" i="1" l="1"/>
  <c r="P24" i="1"/>
  <c r="P27" i="1"/>
  <c r="P6" i="1"/>
  <c r="P54" i="1" l="1"/>
  <c r="O17" i="1"/>
  <c r="O54" i="1" s="1"/>
  <c r="M51" i="1" l="1"/>
  <c r="K53" i="1" l="1"/>
</calcChain>
</file>

<file path=xl/sharedStrings.xml><?xml version="1.0" encoding="utf-8"?>
<sst xmlns="http://schemas.openxmlformats.org/spreadsheetml/2006/main" count="409" uniqueCount="127">
  <si>
    <t>załącznik 1 do SIWZ</t>
  </si>
  <si>
    <t>wykaz punktów poboru</t>
  </si>
  <si>
    <t>LP</t>
  </si>
  <si>
    <t>PL0037820018213002</t>
  </si>
  <si>
    <t>RZECZENICA</t>
  </si>
  <si>
    <t>CZŁUCHOWSKA</t>
  </si>
  <si>
    <t>-</t>
  </si>
  <si>
    <t xml:space="preserve">      </t>
  </si>
  <si>
    <t>77-304</t>
  </si>
  <si>
    <t>PL0037820000044595</t>
  </si>
  <si>
    <t>PL0037820000042028</t>
  </si>
  <si>
    <t>PIENIĘŻNICA</t>
  </si>
  <si>
    <t>77-306</t>
  </si>
  <si>
    <t>PL0037820000043383</t>
  </si>
  <si>
    <t>MIĘDZYBÓRZ</t>
  </si>
  <si>
    <t>PL0037820018538253</t>
  </si>
  <si>
    <t>GWIEŹDZIN</t>
  </si>
  <si>
    <t>PL0037820018553714</t>
  </si>
  <si>
    <t>BRZEZIE</t>
  </si>
  <si>
    <t>78-306</t>
  </si>
  <si>
    <t>BRZECIE</t>
  </si>
  <si>
    <t>PL0037820018427311</t>
  </si>
  <si>
    <t>OLSZANOWO</t>
  </si>
  <si>
    <t>77--30</t>
  </si>
  <si>
    <t>PL0037820018399120</t>
  </si>
  <si>
    <t>PL0037820018427210</t>
  </si>
  <si>
    <t>PL0037820018540677</t>
  </si>
  <si>
    <t>PL0037820018399322</t>
  </si>
  <si>
    <t>PL0037820000020751</t>
  </si>
  <si>
    <t>PL0037820105397410</t>
  </si>
  <si>
    <t>PL0037820105398016</t>
  </si>
  <si>
    <t>PL0037820018548862</t>
  </si>
  <si>
    <t>PL0037820000020953</t>
  </si>
  <si>
    <t>GOCKOWO</t>
  </si>
  <si>
    <t>PL0037820020160981</t>
  </si>
  <si>
    <t>ZALESIE</t>
  </si>
  <si>
    <t>PL0037820018576346</t>
  </si>
  <si>
    <t>JEZIERNIK</t>
  </si>
  <si>
    <t>PL0037820108079458</t>
  </si>
  <si>
    <t>PL0037820018399221</t>
  </si>
  <si>
    <t>PL0037820018553512</t>
  </si>
  <si>
    <t>PL0037820107847971</t>
  </si>
  <si>
    <t>PL0037820000042575</t>
  </si>
  <si>
    <t>PL0037820018190770</t>
  </si>
  <si>
    <t>PL0037820018578063</t>
  </si>
  <si>
    <t>PL0037820020178462</t>
  </si>
  <si>
    <t>PL0037820105400844</t>
  </si>
  <si>
    <t>PL0037820108105427</t>
  </si>
  <si>
    <t>PL0037820000042474</t>
  </si>
  <si>
    <t>PL0037820018399423</t>
  </si>
  <si>
    <t>PL0037820105400642</t>
  </si>
  <si>
    <t>PL0037820018548963</t>
  </si>
  <si>
    <t>PL0037820018577962</t>
  </si>
  <si>
    <t>PL0037820018538354</t>
  </si>
  <si>
    <t>RZEWNICA</t>
  </si>
  <si>
    <t>PL0037820018399524</t>
  </si>
  <si>
    <t>PL0037820018252812</t>
  </si>
  <si>
    <t>PL0037820018252913</t>
  </si>
  <si>
    <t>BREŃSK</t>
  </si>
  <si>
    <t>PL0037820018399019</t>
  </si>
  <si>
    <t>PL0037820020165934</t>
  </si>
  <si>
    <t>PL0037820018190871</t>
  </si>
  <si>
    <t>PRZECHLEWSKA</t>
  </si>
  <si>
    <t>PL0037820028546734</t>
  </si>
  <si>
    <t>PL0037820018553613</t>
  </si>
  <si>
    <t>Gr. taryfowa</t>
  </si>
  <si>
    <t>C12A</t>
  </si>
  <si>
    <t>C11</t>
  </si>
  <si>
    <t>G11</t>
  </si>
  <si>
    <t>C21</t>
  </si>
  <si>
    <t>miasto</t>
  </si>
  <si>
    <t>ulica</t>
  </si>
  <si>
    <t>nr domu</t>
  </si>
  <si>
    <t>nr lokalu</t>
  </si>
  <si>
    <t>kod pocztowy</t>
  </si>
  <si>
    <t>poczta</t>
  </si>
  <si>
    <t>nr ppe</t>
  </si>
  <si>
    <t>moc umowna</t>
  </si>
  <si>
    <t>suma</t>
  </si>
  <si>
    <t>kWh</t>
  </si>
  <si>
    <t>KAPLICA</t>
  </si>
  <si>
    <t>PL003780123511552</t>
  </si>
  <si>
    <t>Hydrofornia Pieniężnica</t>
  </si>
  <si>
    <t>PS 3 Brzezie</t>
  </si>
  <si>
    <t>PS 2 Brzezie</t>
  </si>
  <si>
    <t>PS 1 BRZEZIE</t>
  </si>
  <si>
    <t>Przepompownia Gwieździn</t>
  </si>
  <si>
    <t>PS 4 Pienieżnica</t>
  </si>
  <si>
    <t>PS 5 Pienieżnica</t>
  </si>
  <si>
    <t>Stacja wodociągowa Olszanowo</t>
  </si>
  <si>
    <t>Hydrofornia Brzezie</t>
  </si>
  <si>
    <t>Hydrofornia  Jeziernik</t>
  </si>
  <si>
    <t>Kaplica cmentarna Brzezie</t>
  </si>
  <si>
    <t>PS Zalesie</t>
  </si>
  <si>
    <t>Oczyszczalnia Pieni ężnica</t>
  </si>
  <si>
    <t>PS 2 Gockowo</t>
  </si>
  <si>
    <t>Kaplica cmentarna Rzeczenica</t>
  </si>
  <si>
    <t>PS Gwieździn</t>
  </si>
  <si>
    <t>Hydrofornia Gockowo</t>
  </si>
  <si>
    <t>PS Olszanowo</t>
  </si>
  <si>
    <t>Kaplica cmentarna Gwieździn</t>
  </si>
  <si>
    <t>PS Rzewnica</t>
  </si>
  <si>
    <t>Oswietlenie Hydroforni Gwieździn</t>
  </si>
  <si>
    <t>Przepompownia Międzybórz</t>
  </si>
  <si>
    <t>Hydrofornia Gwieździn</t>
  </si>
  <si>
    <t>Kotłownia Rzeczenica</t>
  </si>
  <si>
    <t>PS 3 Pieniężnica</t>
  </si>
  <si>
    <t>PS 2 Pieniężnica</t>
  </si>
  <si>
    <t>PS 1 Rzecznica</t>
  </si>
  <si>
    <t>Hydrofornia Rzeczenica</t>
  </si>
  <si>
    <t>P lok 2 Międzybórz</t>
  </si>
  <si>
    <t>Przepompownia Rzeczenica</t>
  </si>
  <si>
    <t>PS 4 Brzezie</t>
  </si>
  <si>
    <t>PS 2 Międzybórz</t>
  </si>
  <si>
    <t>Oczyszczalnia Rzeczenica</t>
  </si>
  <si>
    <t>Kaplica cmentarna Pieniężnica</t>
  </si>
  <si>
    <t>PS 6 Pienięznica</t>
  </si>
  <si>
    <t>PS 3 Breńsk</t>
  </si>
  <si>
    <t>Hydrofornia Międzybórz</t>
  </si>
  <si>
    <t>P lok 1 Międzybórz</t>
  </si>
  <si>
    <t>Energia czynna strefa I w okresie 01.01.2016 - 31.12.2017</t>
  </si>
  <si>
    <t>Energia czynna strefa II w okresie 01.01.2016 - 31.12.2017</t>
  </si>
  <si>
    <t xml:space="preserve">całkowite  zużycie energii elektrycznej w okresie od 01.01.2016 do 31.12.2016 wynosi: </t>
  </si>
  <si>
    <t xml:space="preserve">Przepompownia Olszanowo </t>
  </si>
  <si>
    <t>PL0037820000071907</t>
  </si>
  <si>
    <t>Kontenerowa Stacja uzdatniania wody</t>
  </si>
  <si>
    <t>PL0037820000073405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</si>
</sst>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0" fillId="0" borderId="2" xfId="0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0" fillId="0" borderId="3" xfId="0" applyFill="1" applyBorder="1"/>
    <xf numFmtId="3" fontId="0" fillId="0" borderId="3" xfId="0" applyNumberFormat="1" applyBorder="1"/>
    <xf numFmtId="3" fontId="1" fillId="0" borderId="1" xfId="0" applyNumberFormat="1" applyFont="1" applyBorder="1"/>
    <xf numFmtId="0" fontId="2" fillId="2" borderId="1" xfId="0" applyFont="1" applyFill="1" applyBorder="1" applyAlignment="1">
      <alignment horizontal="right"/>
    </xf>
    <xf numFmtId="0" fontId="0" fillId="0" borderId="0" xfId="0" applyBorder="1"/>
    <xf numFmtId="3" fontId="1" fillId="0" borderId="3" xfId="0" applyNumberFormat="1" applyFont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0" fillId="2" borderId="1" xfId="0" applyFont="1" applyFill="1" applyBorder="1" applyAlignment="1">
      <alignment horizontal="right"/>
    </xf>
    <xf numFmtId="0" fontId="0" fillId="0" borderId="1" xfId="0" applyFont="1" applyBorder="1"/>
    <xf numFmtId="0" fontId="0" fillId="0" borderId="1" xfId="0" applyFont="1" applyFill="1" applyBorder="1"/>
    <xf numFmtId="0" fontId="0" fillId="2" borderId="1" xfId="0" applyFont="1" applyFill="1" applyBorder="1"/>
    <xf numFmtId="3" fontId="0" fillId="0" borderId="1" xfId="0" applyNumberFormat="1" applyFont="1" applyBorder="1"/>
    <xf numFmtId="0" fontId="0" fillId="0" borderId="0" xfId="0" applyFont="1" applyBorder="1"/>
    <xf numFmtId="0" fontId="0" fillId="0" borderId="2" xfId="0" applyFont="1" applyBorder="1"/>
    <xf numFmtId="0" fontId="0" fillId="0" borderId="0" xfId="0" applyFont="1" applyFill="1" applyBorder="1"/>
    <xf numFmtId="0" fontId="0" fillId="2" borderId="3" xfId="0" applyFont="1" applyFill="1" applyBorder="1"/>
    <xf numFmtId="3" fontId="0" fillId="0" borderId="3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54"/>
  <sheetViews>
    <sheetView tabSelected="1" topLeftCell="C40" workbookViewId="0">
      <selection activeCell="L51" sqref="L51"/>
    </sheetView>
  </sheetViews>
  <sheetFormatPr defaultRowHeight="15" x14ac:dyDescent="0.25"/>
  <cols>
    <col min="3" max="3" width="32.42578125" customWidth="1"/>
    <col min="4" max="4" width="19.28515625" bestFit="1" customWidth="1"/>
    <col min="5" max="5" width="12.7109375" bestFit="1" customWidth="1"/>
    <col min="6" max="6" width="15" bestFit="1" customWidth="1"/>
    <col min="7" max="8" width="9.140625" hidden="1" customWidth="1"/>
    <col min="9" max="9" width="13.28515625" hidden="1" customWidth="1"/>
    <col min="10" max="10" width="12.7109375" hidden="1" customWidth="1"/>
    <col min="11" max="11" width="11.85546875" bestFit="1" customWidth="1"/>
    <col min="12" max="12" width="16.7109375" customWidth="1"/>
    <col min="13" max="13" width="17.28515625" customWidth="1"/>
    <col min="15" max="15" width="9.140625" hidden="1" customWidth="1"/>
    <col min="16" max="16" width="11" hidden="1" customWidth="1"/>
    <col min="17" max="18" width="9.140625" hidden="1" customWidth="1"/>
  </cols>
  <sheetData>
    <row r="2" spans="2:18" x14ac:dyDescent="0.25">
      <c r="B2" t="s">
        <v>0</v>
      </c>
    </row>
    <row r="3" spans="2:18" x14ac:dyDescent="0.25">
      <c r="B3" t="s">
        <v>1</v>
      </c>
    </row>
    <row r="5" spans="2:18" ht="60" customHeight="1" x14ac:dyDescent="0.25">
      <c r="B5" s="2" t="s">
        <v>2</v>
      </c>
      <c r="C5" s="2"/>
      <c r="D5" s="3" t="s">
        <v>76</v>
      </c>
      <c r="E5" s="3" t="s">
        <v>70</v>
      </c>
      <c r="F5" s="3" t="s">
        <v>71</v>
      </c>
      <c r="G5" s="3" t="s">
        <v>72</v>
      </c>
      <c r="H5" s="3" t="s">
        <v>73</v>
      </c>
      <c r="I5" s="3" t="s">
        <v>74</v>
      </c>
      <c r="J5" s="3" t="s">
        <v>75</v>
      </c>
      <c r="K5" s="3" t="s">
        <v>65</v>
      </c>
      <c r="L5" s="4" t="s">
        <v>120</v>
      </c>
      <c r="M5" s="4" t="s">
        <v>121</v>
      </c>
      <c r="N5" s="4" t="s">
        <v>77</v>
      </c>
      <c r="O5" s="3"/>
      <c r="P5" s="3"/>
    </row>
    <row r="6" spans="2:18" x14ac:dyDescent="0.25">
      <c r="B6" s="7">
        <v>1</v>
      </c>
      <c r="C6" s="7" t="s">
        <v>108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4</v>
      </c>
      <c r="K6" s="8" t="s">
        <v>66</v>
      </c>
      <c r="L6" s="5">
        <f t="shared" ref="L6:L48" si="0">Q6*2</f>
        <v>8448</v>
      </c>
      <c r="M6" s="5">
        <f t="shared" ref="M6:M48" si="1">R6*2</f>
        <v>25646</v>
      </c>
      <c r="N6" s="8">
        <v>13</v>
      </c>
      <c r="O6" s="3">
        <v>7958</v>
      </c>
      <c r="P6" s="3">
        <f>1932.22+2514.4</f>
        <v>4446.62</v>
      </c>
      <c r="Q6" s="5">
        <v>4224</v>
      </c>
      <c r="R6" s="5">
        <v>12823</v>
      </c>
    </row>
    <row r="7" spans="2:18" x14ac:dyDescent="0.25">
      <c r="B7" s="7">
        <v>2</v>
      </c>
      <c r="C7" s="7" t="s">
        <v>109</v>
      </c>
      <c r="D7" s="3" t="s">
        <v>9</v>
      </c>
      <c r="E7" s="3" t="s">
        <v>4</v>
      </c>
      <c r="F7" s="3" t="s">
        <v>4</v>
      </c>
      <c r="G7" s="3" t="s">
        <v>6</v>
      </c>
      <c r="H7" s="3" t="s">
        <v>7</v>
      </c>
      <c r="I7" s="3" t="s">
        <v>8</v>
      </c>
      <c r="J7" s="3" t="s">
        <v>4</v>
      </c>
      <c r="K7" s="8" t="s">
        <v>66</v>
      </c>
      <c r="L7" s="5">
        <f t="shared" si="0"/>
        <v>30094</v>
      </c>
      <c r="M7" s="5">
        <f t="shared" si="1"/>
        <v>76796</v>
      </c>
      <c r="N7" s="8">
        <v>40</v>
      </c>
      <c r="O7" s="3">
        <v>40124</v>
      </c>
      <c r="P7" s="3">
        <v>13415.66</v>
      </c>
      <c r="Q7" s="5">
        <v>15047</v>
      </c>
      <c r="R7" s="5">
        <v>38398</v>
      </c>
    </row>
    <row r="8" spans="2:18" x14ac:dyDescent="0.25">
      <c r="B8" s="7">
        <v>3</v>
      </c>
      <c r="C8" s="7" t="s">
        <v>82</v>
      </c>
      <c r="D8" s="3" t="s">
        <v>10</v>
      </c>
      <c r="E8" s="3" t="s">
        <v>11</v>
      </c>
      <c r="F8" s="3" t="s">
        <v>11</v>
      </c>
      <c r="G8" s="3" t="s">
        <v>6</v>
      </c>
      <c r="H8" s="3" t="s">
        <v>7</v>
      </c>
      <c r="I8" s="3" t="s">
        <v>12</v>
      </c>
      <c r="J8" s="3" t="s">
        <v>11</v>
      </c>
      <c r="K8" s="8" t="s">
        <v>66</v>
      </c>
      <c r="L8" s="5">
        <f t="shared" si="0"/>
        <v>2478</v>
      </c>
      <c r="M8" s="5">
        <f t="shared" si="1"/>
        <v>7516</v>
      </c>
      <c r="N8" s="8">
        <v>15</v>
      </c>
      <c r="O8" s="3">
        <v>4647</v>
      </c>
      <c r="P8" s="3">
        <v>3773.94</v>
      </c>
      <c r="Q8" s="5">
        <v>1239</v>
      </c>
      <c r="R8" s="5">
        <v>3758</v>
      </c>
    </row>
    <row r="9" spans="2:18" x14ac:dyDescent="0.25">
      <c r="B9" s="7">
        <v>4</v>
      </c>
      <c r="C9" s="7" t="s">
        <v>118</v>
      </c>
      <c r="D9" s="3" t="s">
        <v>13</v>
      </c>
      <c r="E9" s="3" t="s">
        <v>14</v>
      </c>
      <c r="F9" s="3" t="s">
        <v>14</v>
      </c>
      <c r="G9" s="3" t="s">
        <v>6</v>
      </c>
      <c r="H9" s="3" t="s">
        <v>7</v>
      </c>
      <c r="I9" s="3" t="s">
        <v>8</v>
      </c>
      <c r="J9" s="3" t="s">
        <v>14</v>
      </c>
      <c r="K9" s="8" t="s">
        <v>66</v>
      </c>
      <c r="L9" s="5">
        <f t="shared" si="0"/>
        <v>3042</v>
      </c>
      <c r="M9" s="5">
        <f t="shared" si="1"/>
        <v>7702</v>
      </c>
      <c r="N9" s="8">
        <v>22</v>
      </c>
      <c r="O9" s="3">
        <v>6422</v>
      </c>
      <c r="P9" s="3">
        <v>4264.47</v>
      </c>
      <c r="Q9" s="5">
        <v>1521</v>
      </c>
      <c r="R9" s="5">
        <v>3851</v>
      </c>
    </row>
    <row r="10" spans="2:18" x14ac:dyDescent="0.25">
      <c r="B10" s="7">
        <v>5</v>
      </c>
      <c r="C10" s="7" t="s">
        <v>100</v>
      </c>
      <c r="D10" s="3" t="s">
        <v>15</v>
      </c>
      <c r="E10" s="3" t="s">
        <v>16</v>
      </c>
      <c r="F10" s="3" t="s">
        <v>16</v>
      </c>
      <c r="G10" s="3" t="s">
        <v>6</v>
      </c>
      <c r="H10" s="3" t="s">
        <v>7</v>
      </c>
      <c r="I10" s="3" t="s">
        <v>8</v>
      </c>
      <c r="J10" s="3" t="s">
        <v>4</v>
      </c>
      <c r="K10" s="8" t="s">
        <v>67</v>
      </c>
      <c r="L10" s="5">
        <f t="shared" si="0"/>
        <v>0</v>
      </c>
      <c r="M10" s="5">
        <f t="shared" si="1"/>
        <v>0</v>
      </c>
      <c r="N10" s="8">
        <v>3.5</v>
      </c>
      <c r="O10" s="3"/>
      <c r="P10" s="3"/>
      <c r="Q10" s="3">
        <v>0</v>
      </c>
      <c r="R10" s="3">
        <v>0</v>
      </c>
    </row>
    <row r="11" spans="2:18" x14ac:dyDescent="0.25">
      <c r="B11" s="7">
        <v>6</v>
      </c>
      <c r="C11" s="7" t="s">
        <v>83</v>
      </c>
      <c r="D11" s="3" t="s">
        <v>17</v>
      </c>
      <c r="E11" s="3" t="s">
        <v>18</v>
      </c>
      <c r="F11" s="3" t="s">
        <v>18</v>
      </c>
      <c r="G11" s="3" t="s">
        <v>6</v>
      </c>
      <c r="H11" s="3" t="s">
        <v>7</v>
      </c>
      <c r="I11" s="3" t="s">
        <v>19</v>
      </c>
      <c r="J11" s="3" t="s">
        <v>20</v>
      </c>
      <c r="K11" s="8" t="s">
        <v>66</v>
      </c>
      <c r="L11" s="5">
        <f t="shared" si="0"/>
        <v>6022</v>
      </c>
      <c r="M11" s="5">
        <f t="shared" si="1"/>
        <v>15094</v>
      </c>
      <c r="N11" s="8">
        <v>15</v>
      </c>
      <c r="O11" s="3">
        <v>8444</v>
      </c>
      <c r="P11" s="3">
        <v>2974.78</v>
      </c>
      <c r="Q11" s="5">
        <v>3011</v>
      </c>
      <c r="R11" s="5">
        <v>7547</v>
      </c>
    </row>
    <row r="12" spans="2:18" x14ac:dyDescent="0.25">
      <c r="B12" s="7">
        <v>7</v>
      </c>
      <c r="C12" s="7" t="s">
        <v>99</v>
      </c>
      <c r="D12" s="3" t="s">
        <v>21</v>
      </c>
      <c r="E12" s="3" t="s">
        <v>22</v>
      </c>
      <c r="F12" s="3" t="s">
        <v>22</v>
      </c>
      <c r="G12" s="3" t="s">
        <v>6</v>
      </c>
      <c r="H12" s="3" t="s">
        <v>7</v>
      </c>
      <c r="I12" s="3" t="s">
        <v>23</v>
      </c>
      <c r="J12" s="3" t="s">
        <v>22</v>
      </c>
      <c r="K12" s="8" t="s">
        <v>66</v>
      </c>
      <c r="L12" s="5">
        <f t="shared" si="0"/>
        <v>1498</v>
      </c>
      <c r="M12" s="5">
        <f t="shared" si="1"/>
        <v>3232</v>
      </c>
      <c r="N12" s="8">
        <v>23</v>
      </c>
      <c r="O12" s="3">
        <v>2087</v>
      </c>
      <c r="P12" s="3">
        <v>1283.45</v>
      </c>
      <c r="Q12" s="3">
        <v>749</v>
      </c>
      <c r="R12" s="5">
        <v>1616</v>
      </c>
    </row>
    <row r="13" spans="2:18" x14ac:dyDescent="0.25">
      <c r="B13" s="7">
        <v>8</v>
      </c>
      <c r="C13" s="7" t="s">
        <v>106</v>
      </c>
      <c r="D13" s="3" t="s">
        <v>24</v>
      </c>
      <c r="E13" s="3" t="s">
        <v>11</v>
      </c>
      <c r="F13" s="3" t="s">
        <v>11</v>
      </c>
      <c r="G13" s="3" t="s">
        <v>6</v>
      </c>
      <c r="H13" s="3" t="s">
        <v>7</v>
      </c>
      <c r="I13" s="3" t="s">
        <v>12</v>
      </c>
      <c r="J13" s="3" t="s">
        <v>11</v>
      </c>
      <c r="K13" s="8" t="s">
        <v>66</v>
      </c>
      <c r="L13" s="5">
        <f t="shared" si="0"/>
        <v>186</v>
      </c>
      <c r="M13" s="5">
        <f t="shared" si="1"/>
        <v>458</v>
      </c>
      <c r="N13" s="8">
        <v>13</v>
      </c>
      <c r="O13" s="3">
        <v>251</v>
      </c>
      <c r="P13" s="3">
        <v>225.63</v>
      </c>
      <c r="Q13" s="3">
        <v>93</v>
      </c>
      <c r="R13" s="3">
        <v>229</v>
      </c>
    </row>
    <row r="14" spans="2:18" x14ac:dyDescent="0.25">
      <c r="B14" s="7">
        <v>9</v>
      </c>
      <c r="C14" s="7" t="s">
        <v>89</v>
      </c>
      <c r="D14" s="3" t="s">
        <v>25</v>
      </c>
      <c r="E14" s="3" t="s">
        <v>22</v>
      </c>
      <c r="F14" s="3" t="s">
        <v>22</v>
      </c>
      <c r="G14" s="3" t="s">
        <v>6</v>
      </c>
      <c r="H14" s="3" t="s">
        <v>7</v>
      </c>
      <c r="I14" s="3" t="s">
        <v>23</v>
      </c>
      <c r="J14" s="3" t="s">
        <v>22</v>
      </c>
      <c r="K14" s="8" t="s">
        <v>66</v>
      </c>
      <c r="L14" s="5">
        <f t="shared" si="0"/>
        <v>5138</v>
      </c>
      <c r="M14" s="5">
        <f t="shared" si="1"/>
        <v>13118</v>
      </c>
      <c r="N14" s="8">
        <v>11.35</v>
      </c>
      <c r="O14" s="3">
        <v>7895</v>
      </c>
      <c r="P14" s="3">
        <v>2197.56</v>
      </c>
      <c r="Q14" s="5">
        <v>2569</v>
      </c>
      <c r="R14" s="5">
        <v>6559</v>
      </c>
    </row>
    <row r="15" spans="2:18" x14ac:dyDescent="0.25">
      <c r="B15" s="7">
        <v>10</v>
      </c>
      <c r="C15" s="7" t="s">
        <v>102</v>
      </c>
      <c r="D15" s="3" t="s">
        <v>26</v>
      </c>
      <c r="E15" s="3" t="s">
        <v>16</v>
      </c>
      <c r="F15" s="3" t="s">
        <v>16</v>
      </c>
      <c r="G15" s="3" t="s">
        <v>6</v>
      </c>
      <c r="H15" s="3" t="s">
        <v>7</v>
      </c>
      <c r="I15" s="3" t="s">
        <v>8</v>
      </c>
      <c r="J15" s="3" t="s">
        <v>4</v>
      </c>
      <c r="K15" s="8" t="s">
        <v>68</v>
      </c>
      <c r="L15" s="5">
        <f t="shared" si="0"/>
        <v>3512</v>
      </c>
      <c r="M15" s="5">
        <f t="shared" si="1"/>
        <v>0</v>
      </c>
      <c r="N15" s="8">
        <v>16</v>
      </c>
      <c r="O15" s="3"/>
      <c r="P15" s="3"/>
      <c r="Q15" s="5">
        <v>1756</v>
      </c>
      <c r="R15" s="3">
        <v>0</v>
      </c>
    </row>
    <row r="16" spans="2:18" x14ac:dyDescent="0.25">
      <c r="B16" s="7">
        <v>11</v>
      </c>
      <c r="C16" s="7" t="s">
        <v>87</v>
      </c>
      <c r="D16" s="3" t="s">
        <v>27</v>
      </c>
      <c r="E16" s="3" t="s">
        <v>11</v>
      </c>
      <c r="F16" s="3" t="s">
        <v>11</v>
      </c>
      <c r="G16" s="3" t="s">
        <v>6</v>
      </c>
      <c r="H16" s="3" t="s">
        <v>7</v>
      </c>
      <c r="I16" s="3" t="s">
        <v>12</v>
      </c>
      <c r="J16" s="3" t="s">
        <v>11</v>
      </c>
      <c r="K16" s="8" t="s">
        <v>66</v>
      </c>
      <c r="L16" s="5">
        <f t="shared" si="0"/>
        <v>266</v>
      </c>
      <c r="M16" s="5">
        <f t="shared" si="1"/>
        <v>844</v>
      </c>
      <c r="N16" s="8">
        <v>13</v>
      </c>
      <c r="O16" s="3">
        <v>430</v>
      </c>
      <c r="P16" s="3">
        <v>285.85000000000002</v>
      </c>
      <c r="Q16" s="3">
        <v>133</v>
      </c>
      <c r="R16" s="3">
        <v>422</v>
      </c>
    </row>
    <row r="17" spans="2:18" x14ac:dyDescent="0.25">
      <c r="B17" s="7">
        <v>12</v>
      </c>
      <c r="C17" s="7" t="s">
        <v>97</v>
      </c>
      <c r="D17" s="3" t="s">
        <v>28</v>
      </c>
      <c r="E17" s="3" t="s">
        <v>16</v>
      </c>
      <c r="F17" s="3" t="s">
        <v>16</v>
      </c>
      <c r="G17" s="3" t="s">
        <v>6</v>
      </c>
      <c r="H17" s="3" t="s">
        <v>7</v>
      </c>
      <c r="I17" s="3" t="s">
        <v>8</v>
      </c>
      <c r="J17" s="3" t="s">
        <v>4</v>
      </c>
      <c r="K17" s="8" t="s">
        <v>66</v>
      </c>
      <c r="L17" s="5">
        <f t="shared" si="0"/>
        <v>230</v>
      </c>
      <c r="M17" s="5">
        <f t="shared" si="1"/>
        <v>528</v>
      </c>
      <c r="N17" s="8">
        <v>5</v>
      </c>
      <c r="O17" s="3">
        <f>232</f>
        <v>232</v>
      </c>
      <c r="P17" s="3">
        <f>183.13+34.8</f>
        <v>217.93</v>
      </c>
      <c r="Q17" s="3">
        <v>115</v>
      </c>
      <c r="R17" s="3">
        <v>264</v>
      </c>
    </row>
    <row r="18" spans="2:18" x14ac:dyDescent="0.25">
      <c r="B18" s="7">
        <v>13</v>
      </c>
      <c r="C18" s="7" t="s">
        <v>103</v>
      </c>
      <c r="D18" s="3" t="s">
        <v>29</v>
      </c>
      <c r="E18" s="3" t="s">
        <v>14</v>
      </c>
      <c r="F18" s="3" t="s">
        <v>14</v>
      </c>
      <c r="G18" s="3" t="s">
        <v>6</v>
      </c>
      <c r="H18" s="3" t="s">
        <v>7</v>
      </c>
      <c r="I18" s="3" t="s">
        <v>8</v>
      </c>
      <c r="J18" s="3" t="s">
        <v>14</v>
      </c>
      <c r="K18" s="8" t="s">
        <v>66</v>
      </c>
      <c r="L18" s="5">
        <f t="shared" si="0"/>
        <v>58</v>
      </c>
      <c r="M18" s="5">
        <f t="shared" si="1"/>
        <v>180</v>
      </c>
      <c r="N18" s="8">
        <v>6</v>
      </c>
      <c r="O18" s="3">
        <v>96</v>
      </c>
      <c r="P18" s="3">
        <v>169.87</v>
      </c>
      <c r="Q18" s="3">
        <v>29</v>
      </c>
      <c r="R18" s="3">
        <v>90</v>
      </c>
    </row>
    <row r="19" spans="2:18" x14ac:dyDescent="0.25">
      <c r="B19" s="7">
        <v>14</v>
      </c>
      <c r="C19" s="7" t="s">
        <v>113</v>
      </c>
      <c r="D19" s="3" t="s">
        <v>30</v>
      </c>
      <c r="E19" s="3" t="s">
        <v>14</v>
      </c>
      <c r="F19" s="3" t="s">
        <v>14</v>
      </c>
      <c r="G19" s="3" t="s">
        <v>6</v>
      </c>
      <c r="H19" s="3" t="s">
        <v>7</v>
      </c>
      <c r="I19" s="3" t="s">
        <v>8</v>
      </c>
      <c r="J19" s="3" t="s">
        <v>14</v>
      </c>
      <c r="K19" s="8" t="s">
        <v>66</v>
      </c>
      <c r="L19" s="5">
        <f t="shared" si="0"/>
        <v>560</v>
      </c>
      <c r="M19" s="5">
        <f t="shared" si="1"/>
        <v>1464</v>
      </c>
      <c r="N19" s="8">
        <v>10</v>
      </c>
      <c r="O19" s="3">
        <v>805</v>
      </c>
      <c r="P19" s="3">
        <v>358.84</v>
      </c>
      <c r="Q19" s="3">
        <v>280</v>
      </c>
      <c r="R19" s="3">
        <v>732</v>
      </c>
    </row>
    <row r="20" spans="2:18" x14ac:dyDescent="0.25">
      <c r="B20" s="7">
        <v>15</v>
      </c>
      <c r="C20" s="7" t="s">
        <v>86</v>
      </c>
      <c r="D20" s="3" t="s">
        <v>31</v>
      </c>
      <c r="E20" s="3" t="s">
        <v>16</v>
      </c>
      <c r="F20" s="3" t="s">
        <v>16</v>
      </c>
      <c r="G20" s="3" t="s">
        <v>6</v>
      </c>
      <c r="H20" s="3" t="s">
        <v>7</v>
      </c>
      <c r="I20" s="3" t="s">
        <v>8</v>
      </c>
      <c r="J20" s="3" t="s">
        <v>4</v>
      </c>
      <c r="K20" s="8" t="s">
        <v>66</v>
      </c>
      <c r="L20" s="5">
        <f t="shared" si="0"/>
        <v>2258</v>
      </c>
      <c r="M20" s="5">
        <f t="shared" si="1"/>
        <v>5714</v>
      </c>
      <c r="N20" s="8">
        <v>23</v>
      </c>
      <c r="O20" s="3">
        <v>3384</v>
      </c>
      <c r="P20" s="3">
        <v>1714.98</v>
      </c>
      <c r="Q20" s="5">
        <v>1129</v>
      </c>
      <c r="R20" s="5">
        <v>2857</v>
      </c>
    </row>
    <row r="21" spans="2:18" x14ac:dyDescent="0.25">
      <c r="B21" s="7">
        <v>16</v>
      </c>
      <c r="C21" s="7" t="s">
        <v>98</v>
      </c>
      <c r="D21" s="3" t="s">
        <v>32</v>
      </c>
      <c r="E21" s="3" t="s">
        <v>33</v>
      </c>
      <c r="F21" s="3" t="s">
        <v>33</v>
      </c>
      <c r="G21" s="3" t="s">
        <v>6</v>
      </c>
      <c r="H21" s="3" t="s">
        <v>7</v>
      </c>
      <c r="I21" s="3" t="s">
        <v>8</v>
      </c>
      <c r="J21" s="3" t="s">
        <v>33</v>
      </c>
      <c r="K21" s="8" t="s">
        <v>66</v>
      </c>
      <c r="L21" s="5">
        <f t="shared" si="0"/>
        <v>1306</v>
      </c>
      <c r="M21" s="5">
        <f t="shared" si="1"/>
        <v>2656</v>
      </c>
      <c r="N21" s="8">
        <v>15</v>
      </c>
      <c r="O21" s="3">
        <v>1540</v>
      </c>
      <c r="P21" s="3">
        <v>660.51</v>
      </c>
      <c r="Q21" s="3">
        <v>653</v>
      </c>
      <c r="R21" s="5">
        <v>1328</v>
      </c>
    </row>
    <row r="22" spans="2:18" x14ac:dyDescent="0.25">
      <c r="B22" s="7">
        <v>17</v>
      </c>
      <c r="C22" s="7" t="s">
        <v>93</v>
      </c>
      <c r="D22" s="3" t="s">
        <v>34</v>
      </c>
      <c r="E22" s="3" t="s">
        <v>35</v>
      </c>
      <c r="F22" s="3" t="s">
        <v>35</v>
      </c>
      <c r="G22" s="3">
        <v>8</v>
      </c>
      <c r="H22" s="3" t="s">
        <v>7</v>
      </c>
      <c r="I22" s="3" t="s">
        <v>8</v>
      </c>
      <c r="J22" s="3" t="s">
        <v>4</v>
      </c>
      <c r="K22" s="8" t="s">
        <v>66</v>
      </c>
      <c r="L22" s="5">
        <f t="shared" si="0"/>
        <v>2248</v>
      </c>
      <c r="M22" s="5">
        <f t="shared" si="1"/>
        <v>5368</v>
      </c>
      <c r="N22" s="8">
        <v>19</v>
      </c>
      <c r="O22" s="3">
        <v>3518</v>
      </c>
      <c r="P22" s="3">
        <v>1580.79</v>
      </c>
      <c r="Q22" s="5">
        <v>1124</v>
      </c>
      <c r="R22" s="5">
        <v>2684</v>
      </c>
    </row>
    <row r="23" spans="2:18" x14ac:dyDescent="0.25">
      <c r="B23" s="7">
        <v>18</v>
      </c>
      <c r="C23" s="12" t="s">
        <v>91</v>
      </c>
      <c r="D23" s="3" t="s">
        <v>36</v>
      </c>
      <c r="E23" s="3" t="s">
        <v>37</v>
      </c>
      <c r="F23" s="3" t="s">
        <v>37</v>
      </c>
      <c r="G23" s="3" t="s">
        <v>6</v>
      </c>
      <c r="H23" s="3" t="s">
        <v>7</v>
      </c>
      <c r="I23" s="3" t="s">
        <v>12</v>
      </c>
      <c r="J23" s="3" t="s">
        <v>37</v>
      </c>
      <c r="K23" s="8" t="s">
        <v>66</v>
      </c>
      <c r="L23" s="5">
        <f t="shared" si="0"/>
        <v>1104</v>
      </c>
      <c r="M23" s="5">
        <f t="shared" si="1"/>
        <v>3362</v>
      </c>
      <c r="N23" s="8">
        <v>7</v>
      </c>
      <c r="O23" s="3">
        <v>1985</v>
      </c>
      <c r="P23" s="3">
        <v>595.62</v>
      </c>
      <c r="Q23" s="3">
        <v>552</v>
      </c>
      <c r="R23" s="5">
        <v>1681</v>
      </c>
    </row>
    <row r="24" spans="2:18" x14ac:dyDescent="0.25">
      <c r="B24" s="7">
        <v>19</v>
      </c>
      <c r="C24" s="7" t="s">
        <v>114</v>
      </c>
      <c r="D24" s="3" t="s">
        <v>38</v>
      </c>
      <c r="E24" s="3" t="s">
        <v>4</v>
      </c>
      <c r="F24" s="3" t="s">
        <v>4</v>
      </c>
      <c r="G24" s="3" t="s">
        <v>6</v>
      </c>
      <c r="H24" s="3" t="s">
        <v>7</v>
      </c>
      <c r="I24" s="3" t="s">
        <v>8</v>
      </c>
      <c r="J24" s="3" t="s">
        <v>4</v>
      </c>
      <c r="K24" s="8" t="s">
        <v>69</v>
      </c>
      <c r="L24" s="5">
        <f t="shared" si="0"/>
        <v>502012</v>
      </c>
      <c r="M24" s="5">
        <f t="shared" si="1"/>
        <v>0</v>
      </c>
      <c r="N24" s="8">
        <v>90</v>
      </c>
      <c r="O24" s="3">
        <v>307080</v>
      </c>
      <c r="P24" s="3">
        <f>160990.31-171.56</f>
        <v>160818.75</v>
      </c>
      <c r="Q24" s="5">
        <v>251006</v>
      </c>
      <c r="R24" s="3">
        <v>0</v>
      </c>
    </row>
    <row r="25" spans="2:18" x14ac:dyDescent="0.25">
      <c r="B25" s="7">
        <v>20</v>
      </c>
      <c r="C25" s="7" t="s">
        <v>107</v>
      </c>
      <c r="D25" s="3" t="s">
        <v>39</v>
      </c>
      <c r="E25" s="3" t="s">
        <v>11</v>
      </c>
      <c r="F25" s="3" t="s">
        <v>11</v>
      </c>
      <c r="G25" s="3" t="s">
        <v>6</v>
      </c>
      <c r="H25" s="3" t="s">
        <v>7</v>
      </c>
      <c r="I25" s="3" t="s">
        <v>8</v>
      </c>
      <c r="J25" s="3" t="s">
        <v>11</v>
      </c>
      <c r="K25" s="8" t="s">
        <v>66</v>
      </c>
      <c r="L25" s="5">
        <f t="shared" si="0"/>
        <v>84</v>
      </c>
      <c r="M25" s="5">
        <f t="shared" si="1"/>
        <v>378</v>
      </c>
      <c r="N25" s="8">
        <v>13</v>
      </c>
      <c r="O25" s="3">
        <v>72</v>
      </c>
      <c r="P25" s="3">
        <v>179.64</v>
      </c>
      <c r="Q25" s="3">
        <v>42</v>
      </c>
      <c r="R25" s="3">
        <v>189</v>
      </c>
    </row>
    <row r="26" spans="2:18" x14ac:dyDescent="0.25">
      <c r="B26" s="7">
        <v>21</v>
      </c>
      <c r="C26" s="7" t="s">
        <v>85</v>
      </c>
      <c r="D26" s="3" t="s">
        <v>40</v>
      </c>
      <c r="E26" s="3" t="s">
        <v>18</v>
      </c>
      <c r="F26" s="3" t="s">
        <v>18</v>
      </c>
      <c r="G26" s="3" t="s">
        <v>6</v>
      </c>
      <c r="H26" s="3" t="s">
        <v>7</v>
      </c>
      <c r="I26" s="3" t="s">
        <v>12</v>
      </c>
      <c r="J26" s="3" t="s">
        <v>20</v>
      </c>
      <c r="K26" s="8" t="s">
        <v>66</v>
      </c>
      <c r="L26" s="5">
        <f t="shared" si="0"/>
        <v>280</v>
      </c>
      <c r="M26" s="5">
        <f t="shared" si="1"/>
        <v>746</v>
      </c>
      <c r="N26" s="8">
        <v>9</v>
      </c>
      <c r="O26" s="3">
        <v>441</v>
      </c>
      <c r="P26" s="3">
        <v>446.39</v>
      </c>
      <c r="Q26" s="3">
        <v>140</v>
      </c>
      <c r="R26" s="3">
        <v>373</v>
      </c>
    </row>
    <row r="27" spans="2:18" x14ac:dyDescent="0.25">
      <c r="B27" s="7">
        <v>22</v>
      </c>
      <c r="C27" s="7" t="s">
        <v>111</v>
      </c>
      <c r="D27" s="3" t="s">
        <v>41</v>
      </c>
      <c r="E27" s="3" t="s">
        <v>4</v>
      </c>
      <c r="F27" s="3" t="s">
        <v>4</v>
      </c>
      <c r="G27" s="3" t="s">
        <v>6</v>
      </c>
      <c r="H27" s="3" t="s">
        <v>7</v>
      </c>
      <c r="I27" s="3" t="s">
        <v>8</v>
      </c>
      <c r="J27" s="3" t="s">
        <v>4</v>
      </c>
      <c r="K27" s="8" t="s">
        <v>66</v>
      </c>
      <c r="L27" s="5">
        <f t="shared" si="0"/>
        <v>5430</v>
      </c>
      <c r="M27" s="5">
        <f t="shared" si="1"/>
        <v>15940</v>
      </c>
      <c r="N27" s="8">
        <v>18</v>
      </c>
      <c r="O27" s="3">
        <v>10614</v>
      </c>
      <c r="P27" s="3">
        <f>4024.42+1723.34</f>
        <v>5747.76</v>
      </c>
      <c r="Q27" s="5">
        <v>2715</v>
      </c>
      <c r="R27" s="5">
        <v>7970</v>
      </c>
    </row>
    <row r="28" spans="2:18" x14ac:dyDescent="0.25">
      <c r="B28" s="7">
        <v>23</v>
      </c>
      <c r="C28" s="7" t="s">
        <v>90</v>
      </c>
      <c r="D28" s="3" t="s">
        <v>42</v>
      </c>
      <c r="E28" s="3" t="s">
        <v>18</v>
      </c>
      <c r="F28" s="3" t="s">
        <v>18</v>
      </c>
      <c r="G28" s="3" t="s">
        <v>6</v>
      </c>
      <c r="H28" s="3" t="s">
        <v>7</v>
      </c>
      <c r="I28" s="3" t="s">
        <v>19</v>
      </c>
      <c r="J28" s="3" t="s">
        <v>20</v>
      </c>
      <c r="K28" s="8" t="s">
        <v>66</v>
      </c>
      <c r="L28" s="5">
        <f t="shared" si="0"/>
        <v>10760</v>
      </c>
      <c r="M28" s="5">
        <f t="shared" si="1"/>
        <v>30498</v>
      </c>
      <c r="N28" s="8">
        <v>25.7</v>
      </c>
      <c r="O28" s="3">
        <v>16114</v>
      </c>
      <c r="P28" s="3">
        <v>4672.37</v>
      </c>
      <c r="Q28" s="5">
        <v>5380</v>
      </c>
      <c r="R28" s="5">
        <v>15249</v>
      </c>
    </row>
    <row r="29" spans="2:18" x14ac:dyDescent="0.25">
      <c r="B29" s="7">
        <v>24</v>
      </c>
      <c r="C29" s="7" t="s">
        <v>96</v>
      </c>
      <c r="D29" s="3" t="s">
        <v>43</v>
      </c>
      <c r="E29" s="3" t="s">
        <v>4</v>
      </c>
      <c r="F29" s="3" t="s">
        <v>4</v>
      </c>
      <c r="G29" s="3" t="s">
        <v>6</v>
      </c>
      <c r="H29" s="3" t="s">
        <v>7</v>
      </c>
      <c r="I29" s="3" t="s">
        <v>8</v>
      </c>
      <c r="J29" s="3" t="s">
        <v>4</v>
      </c>
      <c r="K29" s="8" t="s">
        <v>67</v>
      </c>
      <c r="L29" s="5">
        <f t="shared" si="0"/>
        <v>800</v>
      </c>
      <c r="M29" s="5">
        <f t="shared" si="1"/>
        <v>0</v>
      </c>
      <c r="N29" s="8">
        <v>7</v>
      </c>
      <c r="O29" s="3"/>
      <c r="P29" s="3"/>
      <c r="Q29" s="3">
        <v>400</v>
      </c>
      <c r="R29" s="3">
        <v>0</v>
      </c>
    </row>
    <row r="30" spans="2:18" x14ac:dyDescent="0.25">
      <c r="B30" s="7">
        <v>25</v>
      </c>
      <c r="C30" s="7" t="s">
        <v>92</v>
      </c>
      <c r="D30" s="3" t="s">
        <v>44</v>
      </c>
      <c r="E30" s="3" t="s">
        <v>18</v>
      </c>
      <c r="F30" s="3" t="s">
        <v>18</v>
      </c>
      <c r="G30" s="3" t="s">
        <v>6</v>
      </c>
      <c r="H30" s="3" t="s">
        <v>7</v>
      </c>
      <c r="I30" s="3" t="s">
        <v>8</v>
      </c>
      <c r="J30" s="3" t="s">
        <v>4</v>
      </c>
      <c r="K30" s="8" t="s">
        <v>67</v>
      </c>
      <c r="L30" s="5">
        <f t="shared" si="0"/>
        <v>32</v>
      </c>
      <c r="M30" s="5">
        <f t="shared" si="1"/>
        <v>0</v>
      </c>
      <c r="N30" s="8">
        <v>2</v>
      </c>
      <c r="O30" s="3"/>
      <c r="P30" s="3"/>
      <c r="Q30" s="3">
        <v>16</v>
      </c>
      <c r="R30" s="3">
        <v>0</v>
      </c>
    </row>
    <row r="31" spans="2:18" x14ac:dyDescent="0.25">
      <c r="B31" s="7">
        <v>26</v>
      </c>
      <c r="C31" s="7" t="s">
        <v>94</v>
      </c>
      <c r="D31" s="3" t="s">
        <v>45</v>
      </c>
      <c r="E31" s="3" t="s">
        <v>11</v>
      </c>
      <c r="F31" s="3" t="s">
        <v>11</v>
      </c>
      <c r="G31" s="3" t="s">
        <v>6</v>
      </c>
      <c r="H31" s="3" t="s">
        <v>7</v>
      </c>
      <c r="I31" s="3" t="s">
        <v>12</v>
      </c>
      <c r="J31" s="3" t="s">
        <v>11</v>
      </c>
      <c r="K31" s="8" t="s">
        <v>66</v>
      </c>
      <c r="L31" s="5">
        <f t="shared" si="0"/>
        <v>31790</v>
      </c>
      <c r="M31" s="5">
        <f t="shared" si="1"/>
        <v>109594</v>
      </c>
      <c r="N31" s="8">
        <v>14</v>
      </c>
      <c r="O31" s="3">
        <v>53858</v>
      </c>
      <c r="P31" s="3">
        <v>16104.11</v>
      </c>
      <c r="Q31" s="5">
        <v>15895</v>
      </c>
      <c r="R31" s="5">
        <v>54797</v>
      </c>
    </row>
    <row r="32" spans="2:18" x14ac:dyDescent="0.25">
      <c r="B32" s="7">
        <v>27</v>
      </c>
      <c r="C32" s="7" t="s">
        <v>110</v>
      </c>
      <c r="D32" s="3" t="s">
        <v>46</v>
      </c>
      <c r="E32" s="3" t="s">
        <v>14</v>
      </c>
      <c r="F32" s="3" t="s">
        <v>14</v>
      </c>
      <c r="G32" s="3" t="s">
        <v>6</v>
      </c>
      <c r="H32" s="3" t="s">
        <v>7</v>
      </c>
      <c r="I32" s="3" t="s">
        <v>8</v>
      </c>
      <c r="J32" s="3" t="s">
        <v>14</v>
      </c>
      <c r="K32" s="8" t="s">
        <v>66</v>
      </c>
      <c r="L32" s="5">
        <f t="shared" si="0"/>
        <v>98</v>
      </c>
      <c r="M32" s="5">
        <f>R32*2</f>
        <v>506</v>
      </c>
      <c r="N32" s="8">
        <v>6</v>
      </c>
      <c r="O32" s="3">
        <v>241</v>
      </c>
      <c r="P32" s="3">
        <v>214.29</v>
      </c>
      <c r="Q32" s="3">
        <v>49</v>
      </c>
      <c r="R32" s="3">
        <v>253</v>
      </c>
    </row>
    <row r="33" spans="2:18" x14ac:dyDescent="0.25">
      <c r="B33" s="7">
        <v>28</v>
      </c>
      <c r="C33" s="7" t="s">
        <v>112</v>
      </c>
      <c r="D33" s="3" t="s">
        <v>47</v>
      </c>
      <c r="E33" s="3" t="s">
        <v>18</v>
      </c>
      <c r="F33" s="3" t="s">
        <v>18</v>
      </c>
      <c r="G33" s="3" t="s">
        <v>6</v>
      </c>
      <c r="H33" s="3" t="s">
        <v>7</v>
      </c>
      <c r="I33" s="3" t="s">
        <v>12</v>
      </c>
      <c r="J33" s="3" t="s">
        <v>20</v>
      </c>
      <c r="K33" s="8" t="s">
        <v>66</v>
      </c>
      <c r="L33" s="5">
        <f t="shared" si="0"/>
        <v>6</v>
      </c>
      <c r="M33" s="5">
        <f t="shared" si="1"/>
        <v>12</v>
      </c>
      <c r="N33" s="8">
        <v>9</v>
      </c>
      <c r="O33" s="3">
        <v>6</v>
      </c>
      <c r="P33" s="3">
        <v>146.66</v>
      </c>
      <c r="Q33" s="3">
        <v>3</v>
      </c>
      <c r="R33" s="3">
        <v>6</v>
      </c>
    </row>
    <row r="34" spans="2:18" x14ac:dyDescent="0.25">
      <c r="B34" s="7">
        <v>29</v>
      </c>
      <c r="C34" s="7" t="s">
        <v>104</v>
      </c>
      <c r="D34" s="3" t="s">
        <v>48</v>
      </c>
      <c r="E34" s="3" t="s">
        <v>16</v>
      </c>
      <c r="F34" s="3" t="s">
        <v>16</v>
      </c>
      <c r="G34" s="3" t="s">
        <v>6</v>
      </c>
      <c r="H34" s="3" t="s">
        <v>7</v>
      </c>
      <c r="I34" s="3" t="s">
        <v>8</v>
      </c>
      <c r="J34" s="3" t="s">
        <v>4</v>
      </c>
      <c r="K34" s="8" t="s">
        <v>66</v>
      </c>
      <c r="L34" s="5">
        <f t="shared" si="0"/>
        <v>5198</v>
      </c>
      <c r="M34" s="5">
        <f>R34*2</f>
        <v>12338</v>
      </c>
      <c r="N34" s="8">
        <v>25.7</v>
      </c>
      <c r="O34" s="3">
        <v>8339</v>
      </c>
      <c r="P34" s="3">
        <v>2483.0100000000002</v>
      </c>
      <c r="Q34" s="5">
        <v>2599</v>
      </c>
      <c r="R34" s="5">
        <v>6169</v>
      </c>
    </row>
    <row r="35" spans="2:18" x14ac:dyDescent="0.25">
      <c r="B35" s="7">
        <v>30</v>
      </c>
      <c r="C35" s="7" t="s">
        <v>116</v>
      </c>
      <c r="D35" s="3" t="s">
        <v>49</v>
      </c>
      <c r="E35" s="3" t="s">
        <v>11</v>
      </c>
      <c r="F35" s="3" t="s">
        <v>11</v>
      </c>
      <c r="G35" s="3" t="s">
        <v>6</v>
      </c>
      <c r="H35" s="3" t="s">
        <v>7</v>
      </c>
      <c r="I35" s="3" t="s">
        <v>12</v>
      </c>
      <c r="J35" s="3" t="s">
        <v>11</v>
      </c>
      <c r="K35" s="8" t="s">
        <v>66</v>
      </c>
      <c r="L35" s="5">
        <f t="shared" si="0"/>
        <v>22</v>
      </c>
      <c r="M35" s="5">
        <f t="shared" si="1"/>
        <v>48</v>
      </c>
      <c r="N35" s="8">
        <v>3</v>
      </c>
      <c r="O35" s="3">
        <v>43</v>
      </c>
      <c r="P35" s="3">
        <v>222.58</v>
      </c>
      <c r="Q35" s="3">
        <v>11</v>
      </c>
      <c r="R35" s="3">
        <v>24</v>
      </c>
    </row>
    <row r="36" spans="2:18" x14ac:dyDescent="0.25">
      <c r="B36" s="7">
        <v>31</v>
      </c>
      <c r="C36" s="7" t="s">
        <v>119</v>
      </c>
      <c r="D36" s="3" t="s">
        <v>50</v>
      </c>
      <c r="E36" s="3" t="s">
        <v>14</v>
      </c>
      <c r="F36" s="3" t="s">
        <v>14</v>
      </c>
      <c r="G36" s="3" t="s">
        <v>6</v>
      </c>
      <c r="H36" s="3" t="s">
        <v>7</v>
      </c>
      <c r="I36" s="3" t="s">
        <v>8</v>
      </c>
      <c r="J36" s="3" t="s">
        <v>14</v>
      </c>
      <c r="K36" s="8" t="s">
        <v>66</v>
      </c>
      <c r="L36" s="5">
        <f t="shared" si="0"/>
        <v>8</v>
      </c>
      <c r="M36" s="5">
        <f t="shared" si="1"/>
        <v>12</v>
      </c>
      <c r="N36" s="8">
        <v>6</v>
      </c>
      <c r="O36" s="3">
        <v>8</v>
      </c>
      <c r="P36" s="3">
        <v>147.27000000000001</v>
      </c>
      <c r="Q36" s="3">
        <v>4</v>
      </c>
      <c r="R36" s="3">
        <v>6</v>
      </c>
    </row>
    <row r="37" spans="2:18" x14ac:dyDescent="0.25">
      <c r="B37" s="7">
        <v>32</v>
      </c>
      <c r="C37" s="7" t="s">
        <v>86</v>
      </c>
      <c r="D37" s="3" t="s">
        <v>51</v>
      </c>
      <c r="E37" s="3" t="s">
        <v>16</v>
      </c>
      <c r="F37" s="3" t="s">
        <v>16</v>
      </c>
      <c r="G37" s="3" t="s">
        <v>6</v>
      </c>
      <c r="H37" s="3" t="s">
        <v>7</v>
      </c>
      <c r="I37" s="3" t="s">
        <v>8</v>
      </c>
      <c r="J37" s="3" t="s">
        <v>4</v>
      </c>
      <c r="K37" s="8" t="s">
        <v>66</v>
      </c>
      <c r="L37" s="5">
        <f t="shared" si="0"/>
        <v>156</v>
      </c>
      <c r="M37" s="5">
        <f t="shared" si="1"/>
        <v>352</v>
      </c>
      <c r="N37" s="8">
        <v>3</v>
      </c>
      <c r="O37" s="3">
        <v>329</v>
      </c>
      <c r="P37" s="3">
        <v>206.79</v>
      </c>
      <c r="Q37" s="3">
        <v>78</v>
      </c>
      <c r="R37" s="3">
        <v>176</v>
      </c>
    </row>
    <row r="38" spans="2:18" x14ac:dyDescent="0.25">
      <c r="B38" s="7">
        <v>33</v>
      </c>
      <c r="C38" s="7" t="s">
        <v>90</v>
      </c>
      <c r="D38" s="3" t="s">
        <v>52</v>
      </c>
      <c r="E38" s="3" t="s">
        <v>18</v>
      </c>
      <c r="F38" s="3"/>
      <c r="G38" s="3"/>
      <c r="H38" s="3" t="s">
        <v>7</v>
      </c>
      <c r="I38" s="3" t="s">
        <v>12</v>
      </c>
      <c r="J38" s="3" t="s">
        <v>18</v>
      </c>
      <c r="K38" s="8" t="s">
        <v>68</v>
      </c>
      <c r="L38" s="5">
        <f t="shared" si="0"/>
        <v>0</v>
      </c>
      <c r="M38" s="5">
        <f t="shared" si="1"/>
        <v>0</v>
      </c>
      <c r="N38" s="8">
        <v>5</v>
      </c>
      <c r="O38" s="3"/>
      <c r="P38" s="3"/>
      <c r="Q38" s="3">
        <v>0</v>
      </c>
      <c r="R38" s="3">
        <v>0</v>
      </c>
    </row>
    <row r="39" spans="2:18" x14ac:dyDescent="0.25">
      <c r="B39" s="7">
        <v>34</v>
      </c>
      <c r="C39" s="7" t="s">
        <v>101</v>
      </c>
      <c r="D39" s="3" t="s">
        <v>53</v>
      </c>
      <c r="E39" s="3" t="s">
        <v>54</v>
      </c>
      <c r="F39" s="3" t="s">
        <v>54</v>
      </c>
      <c r="G39" s="3" t="s">
        <v>6</v>
      </c>
      <c r="H39" s="3" t="s">
        <v>7</v>
      </c>
      <c r="I39" s="3" t="s">
        <v>23</v>
      </c>
      <c r="J39" s="3" t="s">
        <v>54</v>
      </c>
      <c r="K39" s="8" t="s">
        <v>66</v>
      </c>
      <c r="L39" s="5">
        <f t="shared" si="0"/>
        <v>470</v>
      </c>
      <c r="M39" s="5">
        <f t="shared" si="1"/>
        <v>1024</v>
      </c>
      <c r="N39" s="8">
        <v>23</v>
      </c>
      <c r="O39" s="3">
        <v>575</v>
      </c>
      <c r="P39" s="3">
        <v>358.92</v>
      </c>
      <c r="Q39" s="3">
        <v>235</v>
      </c>
      <c r="R39" s="3">
        <v>512</v>
      </c>
    </row>
    <row r="40" spans="2:18" x14ac:dyDescent="0.25">
      <c r="B40" s="7">
        <v>35</v>
      </c>
      <c r="C40" s="7" t="s">
        <v>88</v>
      </c>
      <c r="D40" s="3" t="s">
        <v>55</v>
      </c>
      <c r="E40" s="3" t="s">
        <v>11</v>
      </c>
      <c r="F40" s="3" t="s">
        <v>11</v>
      </c>
      <c r="G40" s="3" t="s">
        <v>6</v>
      </c>
      <c r="H40" s="3" t="s">
        <v>7</v>
      </c>
      <c r="I40" s="3" t="s">
        <v>12</v>
      </c>
      <c r="J40" s="3" t="s">
        <v>11</v>
      </c>
      <c r="K40" s="8" t="s">
        <v>66</v>
      </c>
      <c r="L40" s="5">
        <f t="shared" si="0"/>
        <v>1386</v>
      </c>
      <c r="M40" s="5">
        <f t="shared" si="1"/>
        <v>3254</v>
      </c>
      <c r="N40" s="8">
        <v>13</v>
      </c>
      <c r="O40" s="3">
        <v>1924</v>
      </c>
      <c r="P40" s="3">
        <v>618.52</v>
      </c>
      <c r="Q40" s="3">
        <v>693</v>
      </c>
      <c r="R40" s="5">
        <v>1627</v>
      </c>
    </row>
    <row r="41" spans="2:18" x14ac:dyDescent="0.25">
      <c r="B41" s="7">
        <v>36</v>
      </c>
      <c r="C41" s="7" t="s">
        <v>95</v>
      </c>
      <c r="D41" s="3" t="s">
        <v>56</v>
      </c>
      <c r="E41" s="3" t="s">
        <v>33</v>
      </c>
      <c r="F41" s="3" t="s">
        <v>33</v>
      </c>
      <c r="G41" s="3" t="s">
        <v>6</v>
      </c>
      <c r="H41" s="3" t="s">
        <v>7</v>
      </c>
      <c r="I41" s="3" t="s">
        <v>8</v>
      </c>
      <c r="J41" s="3" t="s">
        <v>33</v>
      </c>
      <c r="K41" s="8" t="s">
        <v>66</v>
      </c>
      <c r="L41" s="5">
        <f t="shared" si="0"/>
        <v>3516</v>
      </c>
      <c r="M41" s="5">
        <f t="shared" si="1"/>
        <v>7102</v>
      </c>
      <c r="N41" s="8">
        <v>19</v>
      </c>
      <c r="O41" s="3">
        <v>4531</v>
      </c>
      <c r="P41" s="3">
        <v>1219.9000000000001</v>
      </c>
      <c r="Q41" s="5">
        <v>1758</v>
      </c>
      <c r="R41" s="5">
        <v>3551</v>
      </c>
    </row>
    <row r="42" spans="2:18" x14ac:dyDescent="0.25">
      <c r="B42" s="7">
        <v>37</v>
      </c>
      <c r="C42" s="7" t="s">
        <v>117</v>
      </c>
      <c r="D42" s="3" t="s">
        <v>57</v>
      </c>
      <c r="E42" s="3" t="s">
        <v>58</v>
      </c>
      <c r="F42" s="3" t="s">
        <v>58</v>
      </c>
      <c r="G42" s="3" t="s">
        <v>6</v>
      </c>
      <c r="H42" s="3" t="s">
        <v>7</v>
      </c>
      <c r="I42" s="3" t="s">
        <v>23</v>
      </c>
      <c r="J42" s="3" t="s">
        <v>58</v>
      </c>
      <c r="K42" s="8" t="s">
        <v>66</v>
      </c>
      <c r="L42" s="5">
        <f t="shared" si="0"/>
        <v>1312</v>
      </c>
      <c r="M42" s="5">
        <f t="shared" si="1"/>
        <v>3190</v>
      </c>
      <c r="N42" s="8">
        <v>23</v>
      </c>
      <c r="O42" s="3">
        <v>2056</v>
      </c>
      <c r="P42" s="3">
        <v>2230.91</v>
      </c>
      <c r="Q42" s="3">
        <v>656</v>
      </c>
      <c r="R42" s="5">
        <v>1595</v>
      </c>
    </row>
    <row r="43" spans="2:18" x14ac:dyDescent="0.25">
      <c r="B43" s="7">
        <v>38</v>
      </c>
      <c r="C43" s="7" t="s">
        <v>82</v>
      </c>
      <c r="D43" s="3" t="s">
        <v>59</v>
      </c>
      <c r="E43" s="3" t="s">
        <v>11</v>
      </c>
      <c r="F43" s="3" t="s">
        <v>11</v>
      </c>
      <c r="G43" s="3" t="s">
        <v>6</v>
      </c>
      <c r="H43" s="3" t="s">
        <v>7</v>
      </c>
      <c r="I43" s="3" t="s">
        <v>12</v>
      </c>
      <c r="J43" s="3" t="s">
        <v>11</v>
      </c>
      <c r="K43" s="8" t="s">
        <v>66</v>
      </c>
      <c r="L43" s="5">
        <f t="shared" si="0"/>
        <v>1380</v>
      </c>
      <c r="M43" s="5">
        <f t="shared" si="1"/>
        <v>3300</v>
      </c>
      <c r="N43" s="8">
        <v>6</v>
      </c>
      <c r="O43" s="3"/>
      <c r="P43" s="3"/>
      <c r="Q43" s="3">
        <v>690</v>
      </c>
      <c r="R43" s="5">
        <v>1650</v>
      </c>
    </row>
    <row r="44" spans="2:18" x14ac:dyDescent="0.25">
      <c r="B44" s="7">
        <v>39</v>
      </c>
      <c r="C44" s="7" t="s">
        <v>94</v>
      </c>
      <c r="D44" s="3" t="s">
        <v>60</v>
      </c>
      <c r="E44" s="3" t="s">
        <v>11</v>
      </c>
      <c r="F44" s="3" t="s">
        <v>11</v>
      </c>
      <c r="G44" s="3" t="s">
        <v>6</v>
      </c>
      <c r="H44" s="3" t="s">
        <v>7</v>
      </c>
      <c r="I44" s="3" t="s">
        <v>12</v>
      </c>
      <c r="J44" s="3" t="s">
        <v>11</v>
      </c>
      <c r="K44" s="8" t="s">
        <v>66</v>
      </c>
      <c r="L44" s="5">
        <f t="shared" si="0"/>
        <v>998</v>
      </c>
      <c r="M44" s="5">
        <f t="shared" si="1"/>
        <v>3020</v>
      </c>
      <c r="N44" s="8">
        <v>11</v>
      </c>
      <c r="O44" s="3"/>
      <c r="P44" s="3"/>
      <c r="Q44" s="3">
        <v>499</v>
      </c>
      <c r="R44" s="5">
        <v>1510</v>
      </c>
    </row>
    <row r="45" spans="2:18" x14ac:dyDescent="0.25">
      <c r="B45" s="7">
        <v>40</v>
      </c>
      <c r="C45" s="7" t="s">
        <v>105</v>
      </c>
      <c r="D45" s="3" t="s">
        <v>61</v>
      </c>
      <c r="E45" s="3" t="s">
        <v>4</v>
      </c>
      <c r="F45" s="3" t="s">
        <v>62</v>
      </c>
      <c r="G45" s="3" t="s">
        <v>6</v>
      </c>
      <c r="H45" s="3" t="s">
        <v>7</v>
      </c>
      <c r="I45" s="3" t="s">
        <v>8</v>
      </c>
      <c r="J45" s="3" t="s">
        <v>4</v>
      </c>
      <c r="K45" s="8" t="s">
        <v>66</v>
      </c>
      <c r="L45" s="5">
        <f t="shared" si="0"/>
        <v>4628</v>
      </c>
      <c r="M45" s="5">
        <f t="shared" si="1"/>
        <v>13890</v>
      </c>
      <c r="N45" s="8">
        <v>20</v>
      </c>
      <c r="O45" s="3"/>
      <c r="P45" s="3"/>
      <c r="Q45" s="5">
        <v>2314</v>
      </c>
      <c r="R45" s="5">
        <v>6945</v>
      </c>
    </row>
    <row r="46" spans="2:18" x14ac:dyDescent="0.25">
      <c r="B46" s="7">
        <v>41</v>
      </c>
      <c r="C46" s="7" t="s">
        <v>103</v>
      </c>
      <c r="D46" s="3" t="s">
        <v>63</v>
      </c>
      <c r="E46" s="3" t="s">
        <v>14</v>
      </c>
      <c r="F46" s="3" t="s">
        <v>14</v>
      </c>
      <c r="G46" s="3" t="s">
        <v>6</v>
      </c>
      <c r="H46" s="3" t="s">
        <v>7</v>
      </c>
      <c r="I46" s="3" t="s">
        <v>8</v>
      </c>
      <c r="J46" s="3" t="s">
        <v>14</v>
      </c>
      <c r="K46" s="8" t="s">
        <v>67</v>
      </c>
      <c r="L46" s="5">
        <f t="shared" si="0"/>
        <v>9960</v>
      </c>
      <c r="M46" s="5">
        <f t="shared" si="1"/>
        <v>0</v>
      </c>
      <c r="N46" s="8">
        <v>40</v>
      </c>
      <c r="O46" s="3">
        <v>4021</v>
      </c>
      <c r="P46" s="3">
        <v>1521.02</v>
      </c>
      <c r="Q46" s="5">
        <v>4980</v>
      </c>
      <c r="R46" s="3">
        <v>0</v>
      </c>
    </row>
    <row r="47" spans="2:18" x14ac:dyDescent="0.25">
      <c r="B47" s="7">
        <v>42</v>
      </c>
      <c r="C47" s="7" t="s">
        <v>84</v>
      </c>
      <c r="D47" s="3" t="s">
        <v>64</v>
      </c>
      <c r="E47" s="3" t="s">
        <v>18</v>
      </c>
      <c r="F47" s="3" t="s">
        <v>18</v>
      </c>
      <c r="G47" s="3" t="s">
        <v>6</v>
      </c>
      <c r="H47" s="3" t="s">
        <v>7</v>
      </c>
      <c r="I47" s="3" t="s">
        <v>19</v>
      </c>
      <c r="J47" s="3" t="s">
        <v>20</v>
      </c>
      <c r="K47" s="8" t="s">
        <v>66</v>
      </c>
      <c r="L47" s="5">
        <f t="shared" si="0"/>
        <v>3180</v>
      </c>
      <c r="M47" s="5">
        <f t="shared" si="1"/>
        <v>8734</v>
      </c>
      <c r="N47" s="8">
        <v>9</v>
      </c>
      <c r="O47" s="3">
        <v>4797</v>
      </c>
      <c r="P47" s="3">
        <v>1859.64</v>
      </c>
      <c r="Q47" s="5">
        <v>1590</v>
      </c>
      <c r="R47" s="5">
        <v>4367</v>
      </c>
    </row>
    <row r="48" spans="2:18" x14ac:dyDescent="0.25">
      <c r="B48" s="17">
        <v>43</v>
      </c>
      <c r="C48" s="17" t="s">
        <v>115</v>
      </c>
      <c r="D48" s="18" t="s">
        <v>81</v>
      </c>
      <c r="E48" s="18" t="s">
        <v>11</v>
      </c>
      <c r="F48" s="18" t="s">
        <v>80</v>
      </c>
      <c r="G48" s="18"/>
      <c r="H48" s="18"/>
      <c r="I48" s="18" t="s">
        <v>8</v>
      </c>
      <c r="J48" s="19" t="s">
        <v>4</v>
      </c>
      <c r="K48" s="20" t="s">
        <v>67</v>
      </c>
      <c r="L48" s="21">
        <f t="shared" si="0"/>
        <v>0</v>
      </c>
      <c r="M48" s="21">
        <f t="shared" si="1"/>
        <v>0</v>
      </c>
      <c r="N48" s="20">
        <v>4</v>
      </c>
      <c r="O48" s="3"/>
      <c r="P48" s="3"/>
      <c r="Q48" s="11"/>
      <c r="R48" s="11"/>
    </row>
    <row r="49" spans="2:18" x14ac:dyDescent="0.25">
      <c r="B49" s="17">
        <v>44</v>
      </c>
      <c r="C49" s="17" t="s">
        <v>123</v>
      </c>
      <c r="D49" s="18" t="s">
        <v>124</v>
      </c>
      <c r="E49" s="18" t="s">
        <v>22</v>
      </c>
      <c r="F49" s="18" t="s">
        <v>22</v>
      </c>
      <c r="G49" s="22"/>
      <c r="H49" s="22"/>
      <c r="I49" s="23"/>
      <c r="J49" s="24"/>
      <c r="K49" s="25" t="s">
        <v>67</v>
      </c>
      <c r="L49" s="26">
        <f>3000*2</f>
        <v>6000</v>
      </c>
      <c r="M49" s="26"/>
      <c r="N49" s="20">
        <v>1.5</v>
      </c>
      <c r="O49" s="13"/>
      <c r="P49" s="13"/>
      <c r="Q49" s="14"/>
      <c r="R49" s="14"/>
    </row>
    <row r="50" spans="2:18" x14ac:dyDescent="0.25">
      <c r="B50" s="17">
        <v>45</v>
      </c>
      <c r="C50" s="17" t="s">
        <v>125</v>
      </c>
      <c r="D50" s="18" t="s">
        <v>126</v>
      </c>
      <c r="E50" s="18" t="s">
        <v>37</v>
      </c>
      <c r="F50" s="18" t="s">
        <v>37</v>
      </c>
      <c r="G50" s="22"/>
      <c r="H50" s="22"/>
      <c r="I50" s="23"/>
      <c r="J50" s="24"/>
      <c r="K50" s="25" t="s">
        <v>67</v>
      </c>
      <c r="L50" s="26">
        <f>3000*2</f>
        <v>6000</v>
      </c>
      <c r="M50" s="26"/>
      <c r="N50" s="20">
        <v>10</v>
      </c>
      <c r="O50" s="13"/>
      <c r="P50" s="13"/>
      <c r="Q50" s="14"/>
      <c r="R50" s="14"/>
    </row>
    <row r="51" spans="2:18" x14ac:dyDescent="0.25">
      <c r="B51" s="15"/>
      <c r="C51" s="15"/>
      <c r="D51" s="16"/>
      <c r="E51" s="16"/>
      <c r="F51" s="16"/>
      <c r="I51" s="6"/>
      <c r="K51" s="9" t="s">
        <v>78</v>
      </c>
      <c r="L51" s="10">
        <f>SUM(L6:L50)</f>
        <v>663954</v>
      </c>
      <c r="M51" s="10">
        <f>SUM(M6:M47)</f>
        <v>383616</v>
      </c>
      <c r="Q51" s="10">
        <f>SUM(Q6:Q47)</f>
        <v>325977</v>
      </c>
      <c r="R51" s="10">
        <f>SUM(R6:R47)</f>
        <v>191808</v>
      </c>
    </row>
    <row r="52" spans="2:18" x14ac:dyDescent="0.25">
      <c r="L52" s="1"/>
      <c r="M52" s="1"/>
    </row>
    <row r="53" spans="2:18" x14ac:dyDescent="0.25">
      <c r="D53" t="s">
        <v>122</v>
      </c>
      <c r="K53" s="1">
        <f>L51+M51</f>
        <v>1047570</v>
      </c>
      <c r="L53" t="s">
        <v>79</v>
      </c>
    </row>
    <row r="54" spans="2:18" x14ac:dyDescent="0.25">
      <c r="O54">
        <f>SUM(O6:O53)</f>
        <v>504867</v>
      </c>
      <c r="P54">
        <f>SUM(P6:P53)</f>
        <v>237365.03000000003</v>
      </c>
    </row>
  </sheetData>
  <autoFilter ref="B5:R51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Energa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Chojnacki Filip</dc:creator>
  <cp:lastModifiedBy>Lenovo</cp:lastModifiedBy>
  <cp:lastPrinted>2015-07-10T10:18:28Z</cp:lastPrinted>
  <dcterms:created xsi:type="dcterms:W3CDTF">2015-07-06T11:55:23Z</dcterms:created>
  <dcterms:modified xsi:type="dcterms:W3CDTF">2015-08-19T09:00:27Z</dcterms:modified>
</cp:coreProperties>
</file>